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사전정보공표목록\자산\"/>
    </mc:Choice>
  </mc:AlternateContent>
  <bookViews>
    <workbookView xWindow="0" yWindow="0" windowWidth="28800" windowHeight="12060"/>
  </bookViews>
  <sheets>
    <sheet name="사무처" sheetId="12" r:id="rId1"/>
    <sheet name="중앙수련원" sheetId="2" r:id="rId2"/>
    <sheet name="평창수련원" sheetId="7" r:id="rId3"/>
    <sheet name="고흥센터" sheetId="8" r:id="rId4"/>
    <sheet name="김제센터" sheetId="9" r:id="rId5"/>
    <sheet name="영덕센터" sheetId="11" r:id="rId6"/>
  </sheets>
  <definedNames>
    <definedName name="_xlnm.Print_Area" localSheetId="4">김제센터!$A$1:$E$36</definedName>
    <definedName name="_xlnm.Print_Area" localSheetId="0">사무처!$A$1:$E$7</definedName>
    <definedName name="_xlnm.Print_Area" localSheetId="5">영덕센터!$A$1:$E$146</definedName>
    <definedName name="_xlnm.Print_Area" localSheetId="1">중앙수련원!$A$1:$E$87</definedName>
    <definedName name="_xlnm.Print_Area" localSheetId="2">평창수련원!$A$1:$E$47</definedName>
    <definedName name="_xlnm.Print_Titles" localSheetId="3">고흥센터!$3:$3</definedName>
    <definedName name="_xlnm.Print_Titles" localSheetId="4">김제센터!$3:$3</definedName>
    <definedName name="_xlnm.Print_Titles" localSheetId="0">사무처!$3:$3</definedName>
    <definedName name="_xlnm.Print_Titles" localSheetId="5">영덕센터!$3:$3</definedName>
    <definedName name="_xlnm.Print_Titles" localSheetId="1">중앙수련원!$3:$3</definedName>
    <definedName name="_xlnm.Print_Titles" localSheetId="2">평창수련원!$3:$3</definedName>
  </definedNames>
  <calcPr calcId="152511"/>
</workbook>
</file>

<file path=xl/calcChain.xml><?xml version="1.0" encoding="utf-8"?>
<calcChain xmlns="http://schemas.openxmlformats.org/spreadsheetml/2006/main">
  <c r="E61" i="2" l="1"/>
  <c r="E60" i="2"/>
  <c r="E59" i="2"/>
  <c r="E58" i="2"/>
  <c r="E55" i="2"/>
  <c r="E54" i="2"/>
  <c r="E53" i="2"/>
  <c r="E52" i="2"/>
  <c r="E51" i="2"/>
  <c r="E50" i="2"/>
  <c r="E39" i="2"/>
  <c r="E38" i="2"/>
  <c r="E37" i="2"/>
  <c r="E29" i="2"/>
  <c r="E27" i="2"/>
  <c r="E20" i="2"/>
  <c r="E18" i="2"/>
  <c r="E17" i="2"/>
  <c r="E16" i="2"/>
  <c r="E8" i="2"/>
</calcChain>
</file>

<file path=xl/sharedStrings.xml><?xml version="1.0" encoding="utf-8"?>
<sst xmlns="http://schemas.openxmlformats.org/spreadsheetml/2006/main" count="669" uniqueCount="469">
  <si>
    <t>연번</t>
    <phoneticPr fontId="2" type="noConversion"/>
  </si>
  <si>
    <t>자산명칭</t>
    <phoneticPr fontId="2" type="noConversion"/>
  </si>
  <si>
    <t>수량</t>
    <phoneticPr fontId="2" type="noConversion"/>
  </si>
  <si>
    <t>취득일자</t>
    <phoneticPr fontId="2" type="noConversion"/>
  </si>
  <si>
    <t>취득가액</t>
    <phoneticPr fontId="2" type="noConversion"/>
  </si>
  <si>
    <t>책상</t>
  </si>
  <si>
    <t>책장</t>
  </si>
  <si>
    <t>복합기</t>
  </si>
  <si>
    <t>냉장고</t>
  </si>
  <si>
    <t>세탁기</t>
    <phoneticPr fontId="2" type="noConversion"/>
  </si>
  <si>
    <t>자동제세동기</t>
  </si>
  <si>
    <t>1식</t>
    <phoneticPr fontId="2" type="noConversion"/>
  </si>
  <si>
    <t>3D TV</t>
  </si>
  <si>
    <t>청소기</t>
  </si>
  <si>
    <t>데스크톱컴퓨터</t>
    <phoneticPr fontId="2" type="noConversion"/>
  </si>
  <si>
    <t>수강용탁자</t>
    <phoneticPr fontId="2" type="noConversion"/>
  </si>
  <si>
    <t>책장</t>
    <phoneticPr fontId="2" type="noConversion"/>
  </si>
  <si>
    <t>1개</t>
    <phoneticPr fontId="2" type="noConversion"/>
  </si>
  <si>
    <t>영사용스크린</t>
    <phoneticPr fontId="2" type="noConversion"/>
  </si>
  <si>
    <t>2016년 사무처 자산관리현황</t>
    <phoneticPr fontId="2" type="noConversion"/>
  </si>
  <si>
    <t>2016.12.20 기준</t>
    <phoneticPr fontId="2" type="noConversion"/>
  </si>
  <si>
    <t>프린터(컬러)</t>
    <phoneticPr fontId="2" type="noConversion"/>
  </si>
  <si>
    <t>작업용의자</t>
  </si>
  <si>
    <t>작업용의자</t>
    <phoneticPr fontId="2" type="noConversion"/>
  </si>
  <si>
    <t>커피머신</t>
  </si>
  <si>
    <t>커피머신</t>
    <phoneticPr fontId="2" type="noConversion"/>
  </si>
  <si>
    <t>2016년 국립중앙청소년수련원 자산관리현황</t>
    <phoneticPr fontId="2" type="noConversion"/>
  </si>
  <si>
    <t>작업용의자</t>
    <phoneticPr fontId="2" type="noConversion"/>
  </si>
  <si>
    <t>책상</t>
    <phoneticPr fontId="2" type="noConversion"/>
  </si>
  <si>
    <t>데스크탑</t>
    <phoneticPr fontId="2" type="noConversion"/>
  </si>
  <si>
    <t>모니터</t>
    <phoneticPr fontId="2" type="noConversion"/>
  </si>
  <si>
    <t>노트북</t>
    <phoneticPr fontId="2" type="noConversion"/>
  </si>
  <si>
    <t>한컴오피스</t>
    <phoneticPr fontId="2" type="noConversion"/>
  </si>
  <si>
    <t>microsoft-office</t>
    <phoneticPr fontId="2" type="noConversion"/>
  </si>
  <si>
    <t>트랙터</t>
    <phoneticPr fontId="2" type="noConversion"/>
  </si>
  <si>
    <t>트레일러</t>
    <phoneticPr fontId="2" type="noConversion"/>
  </si>
  <si>
    <t>수강용의자</t>
    <phoneticPr fontId="2" type="noConversion"/>
  </si>
  <si>
    <t>DID(영상정보미디어장치)</t>
    <phoneticPr fontId="2" type="noConversion"/>
  </si>
  <si>
    <t>보온배선차</t>
    <phoneticPr fontId="2" type="noConversion"/>
  </si>
  <si>
    <t>냉각배선차</t>
    <phoneticPr fontId="2" type="noConversion"/>
  </si>
  <si>
    <t>제빙기</t>
    <phoneticPr fontId="2" type="noConversion"/>
  </si>
  <si>
    <t>고기믹서기</t>
    <phoneticPr fontId="2" type="noConversion"/>
  </si>
  <si>
    <t>물컵</t>
    <phoneticPr fontId="2" type="noConversion"/>
  </si>
  <si>
    <t>양식스푼</t>
    <phoneticPr fontId="2" type="noConversion"/>
  </si>
  <si>
    <t>예초기</t>
    <phoneticPr fontId="2" type="noConversion"/>
  </si>
  <si>
    <t>비료살포기</t>
    <phoneticPr fontId="2" type="noConversion"/>
  </si>
  <si>
    <t>엔진톱</t>
    <phoneticPr fontId="2" type="noConversion"/>
  </si>
  <si>
    <t>전정기</t>
    <phoneticPr fontId="2" type="noConversion"/>
  </si>
  <si>
    <t>노래방기기</t>
    <phoneticPr fontId="2" type="noConversion"/>
  </si>
  <si>
    <t>무선마이크</t>
    <phoneticPr fontId="2" type="noConversion"/>
  </si>
  <si>
    <t>유선마이크</t>
    <phoneticPr fontId="2" type="noConversion"/>
  </si>
  <si>
    <t>음향콘솔</t>
    <phoneticPr fontId="2" type="noConversion"/>
  </si>
  <si>
    <t>스피커</t>
    <phoneticPr fontId="2" type="noConversion"/>
  </si>
  <si>
    <t>음향랙</t>
    <phoneticPr fontId="2" type="noConversion"/>
  </si>
  <si>
    <t>노래방케이스</t>
    <phoneticPr fontId="2" type="noConversion"/>
  </si>
  <si>
    <t>기가폰</t>
    <phoneticPr fontId="2" type="noConversion"/>
  </si>
  <si>
    <t>순차전원공급기</t>
    <phoneticPr fontId="2" type="noConversion"/>
  </si>
  <si>
    <t>공기통</t>
    <phoneticPr fontId="2" type="noConversion"/>
  </si>
  <si>
    <t>부력조절기</t>
    <phoneticPr fontId="2" type="noConversion"/>
  </si>
  <si>
    <t>호흡기</t>
    <phoneticPr fontId="2" type="noConversion"/>
  </si>
  <si>
    <t>비씨호스</t>
    <phoneticPr fontId="2" type="noConversion"/>
  </si>
  <si>
    <t>서브기어</t>
    <phoneticPr fontId="2" type="noConversion"/>
  </si>
  <si>
    <t>실내캠프파이어장비</t>
    <phoneticPr fontId="2" type="noConversion"/>
  </si>
  <si>
    <t>반사망원경</t>
    <phoneticPr fontId="2" type="noConversion"/>
  </si>
  <si>
    <t>굴절망원경</t>
    <phoneticPr fontId="2" type="noConversion"/>
  </si>
  <si>
    <t>리듀서</t>
    <phoneticPr fontId="2" type="noConversion"/>
  </si>
  <si>
    <t>아이피스 15mm</t>
    <phoneticPr fontId="2" type="noConversion"/>
  </si>
  <si>
    <t>아이피스 40mm</t>
    <phoneticPr fontId="2" type="noConversion"/>
  </si>
  <si>
    <t>카메라렌즈</t>
    <phoneticPr fontId="2" type="noConversion"/>
  </si>
  <si>
    <t>아이피스 5mm</t>
    <phoneticPr fontId="2" type="noConversion"/>
  </si>
  <si>
    <t>파워앰프</t>
    <phoneticPr fontId="2" type="noConversion"/>
  </si>
  <si>
    <t>스피커</t>
    <phoneticPr fontId="2" type="noConversion"/>
  </si>
  <si>
    <t>브라켓</t>
    <phoneticPr fontId="2" type="noConversion"/>
  </si>
  <si>
    <t>스피커케이블</t>
    <phoneticPr fontId="2" type="noConversion"/>
  </si>
  <si>
    <t>음향랙</t>
    <phoneticPr fontId="2" type="noConversion"/>
  </si>
  <si>
    <t>압력솥</t>
    <phoneticPr fontId="2" type="noConversion"/>
  </si>
  <si>
    <t>침구류</t>
    <phoneticPr fontId="2" type="noConversion"/>
  </si>
  <si>
    <t>빔프로젝터</t>
    <phoneticPr fontId="2" type="noConversion"/>
  </si>
  <si>
    <t>빔프로젝터</t>
    <phoneticPr fontId="2" type="noConversion"/>
  </si>
  <si>
    <t>빔프로젝터</t>
    <phoneticPr fontId="2" type="noConversion"/>
  </si>
  <si>
    <t>각도절단기</t>
    <phoneticPr fontId="2" type="noConversion"/>
  </si>
  <si>
    <t>충전원형톱 세트</t>
    <phoneticPr fontId="2" type="noConversion"/>
  </si>
  <si>
    <t>작업용테이블</t>
    <phoneticPr fontId="2" type="noConversion"/>
  </si>
  <si>
    <t>전동센더</t>
    <phoneticPr fontId="2" type="noConversion"/>
  </si>
  <si>
    <t>전동대패</t>
  </si>
  <si>
    <t>충전드릴</t>
    <phoneticPr fontId="2" type="noConversion"/>
  </si>
  <si>
    <t>트리머세트</t>
    <phoneticPr fontId="2" type="noConversion"/>
  </si>
  <si>
    <t>에어콤프레셔</t>
    <phoneticPr fontId="2" type="noConversion"/>
  </si>
  <si>
    <t>실타카</t>
    <phoneticPr fontId="2" type="noConversion"/>
  </si>
  <si>
    <t>에어타카</t>
    <phoneticPr fontId="2" type="noConversion"/>
  </si>
  <si>
    <t>직소기</t>
    <phoneticPr fontId="2" type="noConversion"/>
  </si>
  <si>
    <t>충전직소기</t>
    <phoneticPr fontId="2" type="noConversion"/>
  </si>
  <si>
    <t>퀵그립</t>
    <phoneticPr fontId="2" type="noConversion"/>
  </si>
  <si>
    <t>재봉틀용프로그램</t>
    <phoneticPr fontId="2" type="noConversion"/>
  </si>
  <si>
    <t>재봉틀(자수용)</t>
    <phoneticPr fontId="2" type="noConversion"/>
  </si>
  <si>
    <t>재봉틀(압력조절)</t>
    <phoneticPr fontId="2" type="noConversion"/>
  </si>
  <si>
    <t>재봉틀(오버로크)</t>
    <phoneticPr fontId="2" type="noConversion"/>
  </si>
  <si>
    <t>열압축프레스(평판)</t>
    <phoneticPr fontId="12" type="noConversion"/>
  </si>
  <si>
    <t>전사프린터기</t>
    <phoneticPr fontId="12" type="noConversion"/>
  </si>
  <si>
    <t>열압축프레스(머그컵)</t>
    <phoneticPr fontId="12" type="noConversion"/>
  </si>
  <si>
    <t>제습기</t>
    <phoneticPr fontId="2" type="noConversion"/>
  </si>
  <si>
    <t>세탁기(식당)</t>
    <phoneticPr fontId="2" type="noConversion"/>
  </si>
  <si>
    <t>정보유출방지솔류션</t>
    <phoneticPr fontId="2" type="noConversion"/>
  </si>
  <si>
    <t>보안장비(utm)</t>
    <phoneticPr fontId="2" type="noConversion"/>
  </si>
  <si>
    <t>1식</t>
    <phoneticPr fontId="2" type="noConversion"/>
  </si>
  <si>
    <t>2016년 국립평창청소년수련원 자산관리현황</t>
    <phoneticPr fontId="2" type="noConversion"/>
  </si>
  <si>
    <t>음향장비(201,202,301,302,303)</t>
  </si>
  <si>
    <t>빔프로젝트(소강당,301호)</t>
  </si>
  <si>
    <t>전자교탁(301,302호)</t>
  </si>
  <si>
    <t>컴퓨터(전자교탁용)</t>
  </si>
  <si>
    <t>홍보용카메라</t>
  </si>
  <si>
    <t>컴퓨터(데스크탑)</t>
  </si>
  <si>
    <t>강의용의자</t>
  </si>
  <si>
    <t>강의용책상</t>
  </si>
  <si>
    <t>이동용카트,롤선</t>
  </si>
  <si>
    <t>투광기</t>
  </si>
  <si>
    <t>이동식냉풍기</t>
  </si>
  <si>
    <t>파티션(활동부)</t>
  </si>
  <si>
    <t>가스취반기</t>
  </si>
  <si>
    <t>프린터</t>
  </si>
  <si>
    <t>사물함(샤워실비치용_</t>
  </si>
  <si>
    <t>이불장(하늘담터)</t>
  </si>
  <si>
    <t>옷장(하늘담터)</t>
  </si>
  <si>
    <t>TV장식장(하늘담터)</t>
  </si>
  <si>
    <t>밥솥받침대</t>
  </si>
  <si>
    <t>생활관일정게시모니터</t>
  </si>
  <si>
    <t>빔프로젝트</t>
  </si>
  <si>
    <t>냉장고(조경사무실)</t>
  </si>
  <si>
    <t>퍼즐책상</t>
  </si>
  <si>
    <t>이동서랍</t>
  </si>
  <si>
    <t>레이저프린터</t>
  </si>
  <si>
    <t>노트북(캠프장음향용)</t>
  </si>
  <si>
    <t>냉난방기(챌린지타운)</t>
  </si>
  <si>
    <t>현수막출력기</t>
  </si>
  <si>
    <t>진공청소기(식당홀)</t>
  </si>
  <si>
    <t>배식용 식판외</t>
  </si>
  <si>
    <t>잔반수거운반카</t>
  </si>
  <si>
    <t>보존식냉동고</t>
  </si>
  <si>
    <t>내열뚝배기</t>
  </si>
  <si>
    <t>가스버너(낮은2구)</t>
  </si>
  <si>
    <t>앞치마소독고</t>
  </si>
  <si>
    <t>자외선컵소독기</t>
  </si>
  <si>
    <t>주방기구소독기</t>
  </si>
  <si>
    <t>가스버너(10구)</t>
  </si>
  <si>
    <t>다단식운반카</t>
  </si>
  <si>
    <t>밥솥운반카</t>
  </si>
  <si>
    <t>2016년 국립고흥청소년우주체험센터 자산관리현황</t>
    <phoneticPr fontId="2" type="noConversion"/>
  </si>
  <si>
    <t>데스크탑 컴퓨터</t>
    <phoneticPr fontId="2" type="noConversion"/>
  </si>
  <si>
    <t>전자레인지</t>
    <phoneticPr fontId="2" type="noConversion"/>
  </si>
  <si>
    <t>매트리스커버</t>
    <phoneticPr fontId="2" type="noConversion"/>
  </si>
  <si>
    <t>고급식탁의자</t>
    <phoneticPr fontId="2" type="noConversion"/>
  </si>
  <si>
    <t>천체투영관 돔영상물</t>
    <phoneticPr fontId="2" type="noConversion"/>
  </si>
  <si>
    <t>원형테이블</t>
    <phoneticPr fontId="2" type="noConversion"/>
  </si>
  <si>
    <t>노트북 컴퓨터</t>
    <phoneticPr fontId="2" type="noConversion"/>
  </si>
  <si>
    <t>현황판 인쇄(아크릴 출력)</t>
    <phoneticPr fontId="2" type="noConversion"/>
  </si>
  <si>
    <t>베개솜</t>
    <phoneticPr fontId="2" type="noConversion"/>
  </si>
  <si>
    <t>장우산</t>
    <phoneticPr fontId="2" type="noConversion"/>
  </si>
  <si>
    <t>초고속카메라</t>
    <phoneticPr fontId="2" type="noConversion"/>
  </si>
  <si>
    <t>플랫시트(이불덮개)</t>
    <phoneticPr fontId="2" type="noConversion"/>
  </si>
  <si>
    <t>타올</t>
    <phoneticPr fontId="2" type="noConversion"/>
  </si>
  <si>
    <t>드론</t>
    <phoneticPr fontId="2" type="noConversion"/>
  </si>
  <si>
    <t>키걸이</t>
    <phoneticPr fontId="2" type="noConversion"/>
  </si>
  <si>
    <t>봉파이프</t>
    <phoneticPr fontId="2" type="noConversion"/>
  </si>
  <si>
    <t>봉파이프 절단</t>
    <phoneticPr fontId="2" type="noConversion"/>
  </si>
  <si>
    <t>다리미받침대</t>
    <phoneticPr fontId="2" type="noConversion"/>
  </si>
  <si>
    <t>안드로이드 충전기</t>
    <phoneticPr fontId="2" type="noConversion"/>
  </si>
  <si>
    <t>무선청소기</t>
    <phoneticPr fontId="2" type="noConversion"/>
  </si>
  <si>
    <t>헤어드라이기</t>
    <phoneticPr fontId="2" type="noConversion"/>
  </si>
  <si>
    <t>아이폰 충전기</t>
    <phoneticPr fontId="2" type="noConversion"/>
  </si>
  <si>
    <t>빨래바구니</t>
    <phoneticPr fontId="2" type="noConversion"/>
  </si>
  <si>
    <t>맨프로토410(삼각대헤드)</t>
    <phoneticPr fontId="2" type="noConversion"/>
  </si>
  <si>
    <t>니콘렌즈105mm</t>
    <phoneticPr fontId="2" type="noConversion"/>
  </si>
  <si>
    <t>탐론렌즈200mm</t>
    <phoneticPr fontId="2" type="noConversion"/>
  </si>
  <si>
    <t>고르포 5 블랙</t>
    <phoneticPr fontId="2" type="noConversion"/>
  </si>
  <si>
    <t>고프로 5 세션</t>
    <phoneticPr fontId="2" type="noConversion"/>
  </si>
  <si>
    <t>렌즈보관용 제습함</t>
    <phoneticPr fontId="2" type="noConversion"/>
  </si>
  <si>
    <t>고프로 4 세션</t>
    <phoneticPr fontId="2" type="noConversion"/>
  </si>
  <si>
    <t>록킹암</t>
    <phoneticPr fontId="2" type="noConversion"/>
  </si>
  <si>
    <t>3WAY 손잡이</t>
    <phoneticPr fontId="2" type="noConversion"/>
  </si>
  <si>
    <t>맨프로토 475B</t>
    <phoneticPr fontId="2" type="noConversion"/>
  </si>
  <si>
    <t>액숀클램프</t>
    <phoneticPr fontId="2" type="noConversion"/>
  </si>
  <si>
    <t>캐논 플래쉬</t>
    <phoneticPr fontId="2" type="noConversion"/>
  </si>
  <si>
    <t>옴니바운스</t>
    <phoneticPr fontId="2" type="noConversion"/>
  </si>
  <si>
    <t>니콘렌즈70-200mm</t>
    <phoneticPr fontId="2" type="noConversion"/>
  </si>
  <si>
    <t>SD카드 32G</t>
    <phoneticPr fontId="2" type="noConversion"/>
  </si>
  <si>
    <t>SD카드 64G</t>
    <phoneticPr fontId="2" type="noConversion"/>
  </si>
  <si>
    <t>하드케이스</t>
    <phoneticPr fontId="2" type="noConversion"/>
  </si>
  <si>
    <t>2016.12.20 기준</t>
    <phoneticPr fontId="2" type="noConversion"/>
  </si>
  <si>
    <t>2016년 국립김제청소년농업생명체험센터 자산관리현황</t>
    <phoneticPr fontId="2" type="noConversion"/>
  </si>
  <si>
    <t>2016년 국립영덕청소년해양환경체험센터 자산관리현황</t>
    <phoneticPr fontId="2" type="noConversion"/>
  </si>
  <si>
    <t>태극기,센터기</t>
    <phoneticPr fontId="2" type="noConversion"/>
  </si>
  <si>
    <t>강연대</t>
    <phoneticPr fontId="2" type="noConversion"/>
  </si>
  <si>
    <t>카메라용렌즈</t>
    <phoneticPr fontId="2" type="noConversion"/>
  </si>
  <si>
    <t>디지털 카메라</t>
    <phoneticPr fontId="2" type="noConversion"/>
  </si>
  <si>
    <t>전자교탁</t>
    <phoneticPr fontId="2" type="noConversion"/>
  </si>
  <si>
    <t>2대</t>
    <phoneticPr fontId="2" type="noConversion"/>
  </si>
  <si>
    <t>비상샤워기</t>
    <phoneticPr fontId="2" type="noConversion"/>
  </si>
  <si>
    <t>실험실습기자재(교육용실체현미경 등)</t>
    <phoneticPr fontId="2" type="noConversion"/>
  </si>
  <si>
    <t>주방기구소독기</t>
    <phoneticPr fontId="2" type="noConversion"/>
  </si>
  <si>
    <t>건습식진공청소기</t>
    <phoneticPr fontId="2" type="noConversion"/>
  </si>
  <si>
    <t>무균대</t>
    <phoneticPr fontId="2" type="noConversion"/>
  </si>
  <si>
    <t>노트북컴퓨터</t>
    <phoneticPr fontId="2" type="noConversion"/>
  </si>
  <si>
    <t>생활관 운반기구</t>
    <phoneticPr fontId="2" type="noConversion"/>
  </si>
  <si>
    <t>5개</t>
    <phoneticPr fontId="2" type="noConversion"/>
  </si>
  <si>
    <t>청소도구함</t>
    <phoneticPr fontId="2" type="noConversion"/>
  </si>
  <si>
    <t>영상정보디스플레이장치</t>
    <phoneticPr fontId="2" type="noConversion"/>
  </si>
  <si>
    <t>실험실용보관장</t>
    <phoneticPr fontId="2" type="noConversion"/>
  </si>
  <si>
    <t>8개</t>
    <phoneticPr fontId="2" type="noConversion"/>
  </si>
  <si>
    <t>1대</t>
    <phoneticPr fontId="2" type="noConversion"/>
  </si>
  <si>
    <t>카트</t>
    <phoneticPr fontId="2" type="noConversion"/>
  </si>
  <si>
    <t>약품장</t>
    <phoneticPr fontId="2" type="noConversion"/>
  </si>
  <si>
    <t>맥 컴퓨터</t>
    <phoneticPr fontId="2" type="noConversion"/>
  </si>
  <si>
    <t>식판</t>
    <phoneticPr fontId="2" type="noConversion"/>
  </si>
  <si>
    <t>자동심실제세동기 2대, 스탠드형 보관함 2대</t>
    <phoneticPr fontId="2" type="noConversion"/>
  </si>
  <si>
    <t>멀티미디어 영상현미경</t>
    <phoneticPr fontId="2" type="noConversion"/>
  </si>
  <si>
    <t>4대</t>
    <phoneticPr fontId="2" type="noConversion"/>
  </si>
  <si>
    <t>냉방기</t>
    <phoneticPr fontId="2" type="noConversion"/>
  </si>
  <si>
    <t>실험실습기자재(제빙기 등 11종)</t>
    <phoneticPr fontId="2" type="noConversion"/>
  </si>
  <si>
    <t>지평선강당 무대장비</t>
    <phoneticPr fontId="2" type="noConversion"/>
  </si>
  <si>
    <t>고압세척기</t>
    <phoneticPr fontId="2" type="noConversion"/>
  </si>
  <si>
    <t>음향장비</t>
    <phoneticPr fontId="2" type="noConversion"/>
  </si>
  <si>
    <t>구명동의(성인용)</t>
  </si>
  <si>
    <t>2016-01-27</t>
  </si>
  <si>
    <t>구명동의(어린이용)</t>
  </si>
  <si>
    <t>30,000</t>
  </si>
  <si>
    <t>화재안전장치대</t>
  </si>
  <si>
    <t>선박용소화기(co2)</t>
  </si>
  <si>
    <t>284,000</t>
  </si>
  <si>
    <t>선박용소화기(포말)</t>
  </si>
  <si>
    <t>105,000</t>
  </si>
  <si>
    <t>선박용소화기(분말)</t>
  </si>
  <si>
    <t>WinPro10 SNGL OLP NL</t>
  </si>
  <si>
    <t>2016-02-04</t>
  </si>
  <si>
    <t>242,000</t>
  </si>
  <si>
    <t>엔진모형</t>
  </si>
  <si>
    <t>2016-03-08</t>
  </si>
  <si>
    <t>공구세트(45종)</t>
  </si>
  <si>
    <t>스텔링엔진</t>
  </si>
  <si>
    <t>성인용 슈트</t>
  </si>
  <si>
    <t>청소년 슈트</t>
  </si>
  <si>
    <t>MK17/S360</t>
  </si>
  <si>
    <t>T-ONE</t>
  </si>
  <si>
    <t>콘솔3게이지</t>
  </si>
  <si>
    <t>뷰샤 문디알</t>
  </si>
  <si>
    <t>뷰샤 엑티바</t>
  </si>
  <si>
    <t>프로그 핀</t>
  </si>
  <si>
    <t>드라이슈트</t>
  </si>
  <si>
    <t>방수코트무스토</t>
  </si>
  <si>
    <t>선반</t>
  </si>
  <si>
    <t>1,967,900</t>
  </si>
  <si>
    <t>퇴식컨베어</t>
  </si>
  <si>
    <t>2016-03-25</t>
  </si>
  <si>
    <t>8,720,000</t>
  </si>
  <si>
    <t>내연기관</t>
  </si>
  <si>
    <t>2016-05-13</t>
  </si>
  <si>
    <t>100,000</t>
  </si>
  <si>
    <t>대형모니터</t>
  </si>
  <si>
    <t>2016-06-08</t>
  </si>
  <si>
    <t>5,480,000</t>
  </si>
  <si>
    <t>ROV 추진기</t>
  </si>
  <si>
    <t>도어락</t>
  </si>
  <si>
    <t>2016-06-10</t>
  </si>
  <si>
    <t>냉장고(118L)</t>
  </si>
  <si>
    <t>2016-06-20</t>
  </si>
  <si>
    <t>냉장고(46L)</t>
  </si>
  <si>
    <t>휴대용GPS</t>
  </si>
  <si>
    <t>휴대용GPS게이스</t>
  </si>
  <si>
    <t>40,000</t>
  </si>
  <si>
    <t>컨테이너(식당물품보관)</t>
  </si>
  <si>
    <t>2016-06-27</t>
  </si>
  <si>
    <t>6,366,000</t>
  </si>
  <si>
    <t>관리자비쥬얼PC Instructor 서버</t>
  </si>
  <si>
    <t>2016-06-30</t>
  </si>
  <si>
    <t>3,553,000</t>
  </si>
  <si>
    <t>관리자비쥬얼PC Visual 서버</t>
  </si>
  <si>
    <t>5,852,000</t>
  </si>
  <si>
    <t>수조(사막화)600*600*550</t>
  </si>
  <si>
    <t>2016-07-01</t>
  </si>
  <si>
    <t>1,870,000</t>
  </si>
  <si>
    <t>수조(열대) 600*600*550</t>
  </si>
  <si>
    <t>수조(목장) 1000*600*550</t>
  </si>
  <si>
    <t>2,120,000</t>
  </si>
  <si>
    <t>파워LED(사막화)오로라a570</t>
  </si>
  <si>
    <t>921,600</t>
  </si>
  <si>
    <t>수류모터(사막화) 18W</t>
  </si>
  <si>
    <t>프로틴스키머150(사막화)</t>
  </si>
  <si>
    <t>430,680</t>
  </si>
  <si>
    <t>대일냉각기 150W</t>
  </si>
  <si>
    <t>519,480</t>
  </si>
  <si>
    <t>바다사막와수조세트</t>
  </si>
  <si>
    <t>511,760</t>
  </si>
  <si>
    <t>파워LED(열대)오로라a570</t>
  </si>
  <si>
    <t>프로틴스키머150(열대)</t>
  </si>
  <si>
    <t>레큘레이터(열대)ca-120 섬프코리아</t>
  </si>
  <si>
    <t>700,000</t>
  </si>
  <si>
    <t>대일냉각기(열대) 150W</t>
  </si>
  <si>
    <t>열대산호수조세트</t>
  </si>
  <si>
    <t>1,328,000</t>
  </si>
  <si>
    <t>파워LED(목장)오로라a570</t>
  </si>
  <si>
    <t>1,136,640</t>
  </si>
  <si>
    <t>수류모터(목장) 18W</t>
  </si>
  <si>
    <t>133,200</t>
  </si>
  <si>
    <t>프로틴스키머150(목장)</t>
  </si>
  <si>
    <t>대일냉각기(목장) 150W</t>
  </si>
  <si>
    <t>바다목장수조세트</t>
  </si>
  <si>
    <t>4,404,480</t>
  </si>
  <si>
    <t>가지유목(담수용품세트)</t>
  </si>
  <si>
    <t>88,000</t>
  </si>
  <si>
    <t>삼각모스(담수용품세트)</t>
  </si>
  <si>
    <t>12,000</t>
  </si>
  <si>
    <t>나나포트(담수용품세트)</t>
  </si>
  <si>
    <t>22,000</t>
  </si>
  <si>
    <t>아마존소일(일본산)</t>
  </si>
  <si>
    <t>133,000</t>
  </si>
  <si>
    <t>조명LED(담수용품세트)</t>
  </si>
  <si>
    <t>광학식비중계(시약) (유지보수)</t>
  </si>
  <si>
    <t>145,000</t>
  </si>
  <si>
    <t>청소물품세트(유지보수)</t>
  </si>
  <si>
    <t>963,800</t>
  </si>
  <si>
    <t>유지보수 수납장 1200*350*2400</t>
  </si>
  <si>
    <t>386,600</t>
  </si>
  <si>
    <t>냉각기수납장</t>
  </si>
  <si>
    <t>양수펌프 및 전기</t>
  </si>
  <si>
    <t>328,360</t>
  </si>
  <si>
    <t>점보상자 200리터</t>
  </si>
  <si>
    <t>126,000</t>
  </si>
  <si>
    <t>해수생물 및 환경</t>
  </si>
  <si>
    <t>776,000</t>
  </si>
  <si>
    <t>믹싱엠프 120W PA-1120 인켈</t>
  </si>
  <si>
    <t>908,000</t>
  </si>
  <si>
    <t>패션스피커 45W FS-45 인켈</t>
  </si>
  <si>
    <t>128,000</t>
  </si>
  <si>
    <t>무선마이크(핸드) ACT-411H 핸드 MIPRO</t>
  </si>
  <si>
    <t>450,000</t>
  </si>
  <si>
    <t>무선마이크(핀) ACT-411H 핀 MIPRO</t>
  </si>
  <si>
    <t>185,000</t>
  </si>
  <si>
    <t>ROV 키트</t>
  </si>
  <si>
    <t>밥/국보은운반통</t>
  </si>
  <si>
    <t>2016-07-11</t>
  </si>
  <si>
    <t>액션캠</t>
  </si>
  <si>
    <t>2016-07-12</t>
  </si>
  <si>
    <t>800,000</t>
  </si>
  <si>
    <t>저장용메모리(64기GB)</t>
  </si>
  <si>
    <t>80,000</t>
  </si>
  <si>
    <t>보조배터리</t>
  </si>
  <si>
    <t>삼각대</t>
  </si>
  <si>
    <t>셀카봉</t>
  </si>
  <si>
    <t>마운트</t>
  </si>
  <si>
    <t>확장암</t>
  </si>
  <si>
    <t>루미라이트</t>
  </si>
  <si>
    <t>마이크</t>
  </si>
  <si>
    <t>20,000</t>
  </si>
  <si>
    <t>일산화탄소 측정기</t>
  </si>
  <si>
    <t>2016-07-15</t>
  </si>
  <si>
    <t>616,200</t>
  </si>
  <si>
    <t>래튤러 SP-0386</t>
  </si>
  <si>
    <t>2016-07-25</t>
  </si>
  <si>
    <t>수면표시기 FL-0380</t>
  </si>
  <si>
    <t>탐침봉 7582-14</t>
  </si>
  <si>
    <t>씨워킹체험시설</t>
  </si>
  <si>
    <t>4,400,000</t>
  </si>
  <si>
    <t>씨워킹크레인</t>
  </si>
  <si>
    <t>3,190,000</t>
  </si>
  <si>
    <t>핸드짐벌</t>
  </si>
  <si>
    <t>2016-09-23</t>
  </si>
  <si>
    <t>440,000</t>
  </si>
  <si>
    <t>자전거 핸들바 마운트</t>
  </si>
  <si>
    <t>71,000</t>
  </si>
  <si>
    <t>모바일 액세서리</t>
  </si>
  <si>
    <t>16,500</t>
  </si>
  <si>
    <t>오즈모 Z-AXIS</t>
  </si>
  <si>
    <t>178,000</t>
  </si>
  <si>
    <t>유청정기 모형</t>
  </si>
  <si>
    <t>2016-10-04</t>
  </si>
  <si>
    <t>7,500,000</t>
  </si>
  <si>
    <t>연료탱크블라인드 4000*2500</t>
  </si>
  <si>
    <t>990,266</t>
  </si>
  <si>
    <t>조수기 발전기 블라인드 7700*2500</t>
  </si>
  <si>
    <t>주기관 블라인드 7000*2500</t>
  </si>
  <si>
    <t>축과플로펠서 3500*2500</t>
  </si>
  <si>
    <t>천장용</t>
  </si>
  <si>
    <t>수류모터(열대) 18W</t>
  </si>
  <si>
    <t>2016-10-07</t>
  </si>
  <si>
    <t>손 세정대</t>
  </si>
  <si>
    <t>2016-10-18</t>
  </si>
  <si>
    <t>589,000</t>
  </si>
  <si>
    <t>ATP측정기</t>
  </si>
  <si>
    <t>2,387,700</t>
  </si>
  <si>
    <t>식중독지수알림기</t>
  </si>
  <si>
    <t>265,300</t>
  </si>
  <si>
    <t>보쉬건습식청소기</t>
  </si>
  <si>
    <t>812,000</t>
  </si>
  <si>
    <t>식당 휴게실 옷장</t>
  </si>
  <si>
    <t>423,000</t>
  </si>
  <si>
    <t>테이블바이브</t>
  </si>
  <si>
    <t>2016-11-09</t>
  </si>
  <si>
    <t>30,882</t>
  </si>
  <si>
    <t>스크퓨드라이버 풀세트</t>
  </si>
  <si>
    <t>파이프 배관 34mm</t>
  </si>
  <si>
    <t>더블와이드3단</t>
  </si>
  <si>
    <t>43,800</t>
  </si>
  <si>
    <t>풍향풍속계</t>
  </si>
  <si>
    <t>디지털소음계</t>
  </si>
  <si>
    <t>시험용망체</t>
  </si>
  <si>
    <t>조이스틱</t>
  </si>
  <si>
    <t>2016-11-14</t>
  </si>
  <si>
    <t>935,000</t>
  </si>
  <si>
    <t>헤드셋</t>
  </si>
  <si>
    <t>480,000</t>
  </si>
  <si>
    <t>모니터아답터</t>
  </si>
  <si>
    <t>81,000</t>
  </si>
  <si>
    <t>일체형컴퓨터</t>
  </si>
  <si>
    <t>2016-11-16</t>
  </si>
  <si>
    <t>3,388,000</t>
  </si>
  <si>
    <t>의자(리더쉽실)</t>
  </si>
  <si>
    <t>포밍테이블</t>
  </si>
  <si>
    <t>허브랙(리더쉽실)</t>
  </si>
  <si>
    <t>727,000</t>
  </si>
  <si>
    <t>컴퓨터(방송실)</t>
  </si>
  <si>
    <t>2016-11-18</t>
  </si>
  <si>
    <t>1,306,660</t>
  </si>
  <si>
    <t>2016-11-21</t>
  </si>
  <si>
    <t>2,211,880</t>
  </si>
  <si>
    <t>자동제세동기 보관함</t>
  </si>
  <si>
    <t>221,180</t>
  </si>
  <si>
    <t>A3 컬러프린트</t>
  </si>
  <si>
    <t>2016-11-22</t>
  </si>
  <si>
    <t>2,156,580</t>
  </si>
  <si>
    <t>스마트TV</t>
  </si>
  <si>
    <t>2016-11-24</t>
  </si>
  <si>
    <t>10,671,790</t>
  </si>
  <si>
    <t>470,310</t>
  </si>
  <si>
    <t>logic profinal cut pro</t>
  </si>
  <si>
    <t>2016-11-28</t>
  </si>
  <si>
    <t>537,000</t>
  </si>
  <si>
    <t>무선마이크장치(blx24/sm58)</t>
  </si>
  <si>
    <t>621,000</t>
  </si>
  <si>
    <t>스피커(리더쉽실)</t>
  </si>
  <si>
    <t>915,000</t>
  </si>
  <si>
    <t>55,000</t>
  </si>
  <si>
    <t>48,000</t>
  </si>
  <si>
    <t>블라인드(리더쉽실)</t>
  </si>
  <si>
    <t>1,180,000</t>
  </si>
  <si>
    <t>5,544,000</t>
  </si>
  <si>
    <t>캐비넷</t>
  </si>
  <si>
    <t>488,000</t>
  </si>
  <si>
    <t>스톨의자</t>
  </si>
  <si>
    <t>양면실험대</t>
  </si>
  <si>
    <t>PH 미터기</t>
  </si>
  <si>
    <t>컨테이너(기자재보관소)</t>
  </si>
  <si>
    <t>19,731,050</t>
  </si>
  <si>
    <t>싱글 매트릭스</t>
  </si>
  <si>
    <t>2016-11-29</t>
  </si>
  <si>
    <t>회의용테이블</t>
  </si>
  <si>
    <t>2016-11-30</t>
  </si>
  <si>
    <t>350,790</t>
  </si>
  <si>
    <t>캐비닛A</t>
  </si>
  <si>
    <t>134,680</t>
  </si>
  <si>
    <t>캐비닛B</t>
  </si>
  <si>
    <t>237,210</t>
  </si>
  <si>
    <t>TV스탠드</t>
  </si>
  <si>
    <t>2016-12-07</t>
  </si>
  <si>
    <t>579,080</t>
  </si>
  <si>
    <t>레스큐보드</t>
  </si>
  <si>
    <t>2016-12-14</t>
  </si>
  <si>
    <t>DID 셋톱박스</t>
  </si>
  <si>
    <t>2016-12-16</t>
  </si>
  <si>
    <t>737,920</t>
  </si>
  <si>
    <t>방열장갑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</si>
</sst>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#,##0_);[Red]\(#,##0\)"/>
    <numFmt numFmtId="181" formatCode="_-* #,##0_-;\-* #,##0_-;_-* &quot;-&quot;_-;_-@_-"/>
    <numFmt numFmtId="187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0"/>
      <color indexed="6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/>
    <xf numFmtId="41" fontId="1" fillId="0" borderId="0" applyFont="0" applyFill="0" applyBorder="0" applyAlignment="0" applyProtection="0">
      <alignment vertical="center"/>
    </xf>
    <xf numFmtId="0" fontId="10" fillId="0" borderId="0"/>
    <xf numFmtId="181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4" fontId="8" fillId="0" borderId="2" xfId="3" applyNumberFormat="1" applyFont="1" applyBorder="1" applyAlignment="1">
      <alignment horizontal="center" vertical="center"/>
    </xf>
    <xf numFmtId="41" fontId="8" fillId="0" borderId="2" xfId="1" applyFont="1" applyBorder="1" applyAlignment="1">
      <alignment horizontal="right" vertical="center"/>
    </xf>
    <xf numFmtId="14" fontId="8" fillId="0" borderId="2" xfId="2" applyNumberFormat="1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41" fontId="5" fillId="0" borderId="3" xfId="1" applyFont="1" applyFill="1" applyBorder="1" applyAlignment="1">
      <alignment horizontal="right" vertical="center"/>
    </xf>
    <xf numFmtId="41" fontId="5" fillId="0" borderId="3" xfId="1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41" fontId="11" fillId="3" borderId="3" xfId="1" applyFont="1" applyFill="1" applyBorder="1" applyAlignment="1" applyProtection="1">
      <alignment horizontal="right" vertical="center" wrapText="1"/>
      <protection locked="0"/>
    </xf>
    <xf numFmtId="0" fontId="13" fillId="3" borderId="3" xfId="4" applyNumberFormat="1" applyFont="1" applyFill="1" applyBorder="1" applyAlignment="1" applyProtection="1">
      <alignment horizontal="center" vertical="center"/>
      <protection locked="0"/>
    </xf>
    <xf numFmtId="14" fontId="11" fillId="3" borderId="3" xfId="6" applyNumberFormat="1" applyFont="1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11" fillId="3" borderId="3" xfId="6" applyFont="1" applyFill="1" applyBorder="1" applyAlignment="1" applyProtection="1">
      <alignment horizontal="center" vertical="center"/>
      <protection locked="0"/>
    </xf>
    <xf numFmtId="38" fontId="11" fillId="3" borderId="3" xfId="6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6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41" fontId="4" fillId="0" borderId="3" xfId="1" applyFont="1" applyFill="1" applyBorder="1">
      <alignment vertical="center"/>
    </xf>
    <xf numFmtId="41" fontId="4" fillId="0" borderId="3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14" fontId="8" fillId="0" borderId="3" xfId="2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9" fillId="0" borderId="3" xfId="0" applyNumberFormat="1" applyFont="1" applyFill="1" applyBorder="1" applyAlignment="1">
      <alignment horizontal="center" vertical="center" shrinkToFit="1"/>
    </xf>
    <xf numFmtId="177" fontId="4" fillId="0" borderId="3" xfId="0" applyNumberFormat="1" applyFont="1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>
      <alignment vertical="center"/>
    </xf>
    <xf numFmtId="0" fontId="0" fillId="0" borderId="0" xfId="0" applyFill="1">
      <alignment vertical="center"/>
    </xf>
    <xf numFmtId="187" fontId="4" fillId="0" borderId="3" xfId="0" applyNumberFormat="1" applyFont="1" applyBorder="1">
      <alignment vertical="center"/>
    </xf>
    <xf numFmtId="0" fontId="8" fillId="4" borderId="4" xfId="0" applyNumberFormat="1" applyFont="1" applyFill="1" applyBorder="1" applyAlignment="1" applyProtection="1">
      <alignment horizontal="center" vertical="top" wrapText="1"/>
    </xf>
    <xf numFmtId="41" fontId="8" fillId="4" borderId="4" xfId="1" applyFont="1" applyFill="1" applyBorder="1" applyAlignment="1" applyProtection="1">
      <alignment horizontal="right" vertical="top" wrapText="1"/>
    </xf>
  </cellXfs>
  <cellStyles count="8">
    <cellStyle name="쉼표 [0]" xfId="1" builtinId="6"/>
    <cellStyle name="쉼표 [0] 2" xfId="5"/>
    <cellStyle name="쉼표 [0] 2 2" xfId="7"/>
    <cellStyle name="표준" xfId="0" builtinId="0"/>
    <cellStyle name="표준 10 4" xfId="4"/>
    <cellStyle name="표준 2" xfId="3"/>
    <cellStyle name="표준 209" xfId="6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view="pageBreakPreview" zoomScaleNormal="100" zoomScaleSheetLayoutView="100" workbookViewId="0">
      <selection activeCell="L7" sqref="L7:L8"/>
    </sheetView>
  </sheetViews>
  <sheetFormatPr defaultRowHeight="16.5" x14ac:dyDescent="0.3"/>
  <cols>
    <col min="1" max="1" width="5.25" style="10" bestFit="1" customWidth="1"/>
    <col min="2" max="2" width="34.625" style="10" customWidth="1"/>
    <col min="3" max="3" width="5.25" style="10" bestFit="1" customWidth="1"/>
    <col min="4" max="4" width="19.375" style="10" customWidth="1"/>
    <col min="5" max="5" width="21.125" style="9" customWidth="1"/>
    <col min="6" max="16384" width="9" style="8"/>
  </cols>
  <sheetData>
    <row r="1" spans="1:5" ht="31.5" customHeight="1" x14ac:dyDescent="0.3">
      <c r="A1" s="19" t="s">
        <v>19</v>
      </c>
      <c r="B1" s="19"/>
      <c r="C1" s="19"/>
      <c r="D1" s="19"/>
      <c r="E1" s="19"/>
    </row>
    <row r="2" spans="1:5" x14ac:dyDescent="0.3">
      <c r="E2" s="10" t="s">
        <v>20</v>
      </c>
    </row>
    <row r="3" spans="1:5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</row>
    <row r="4" spans="1:5" x14ac:dyDescent="0.3">
      <c r="A4" s="12">
        <v>1</v>
      </c>
      <c r="B4" s="13" t="s">
        <v>21</v>
      </c>
      <c r="C4" s="14">
        <v>1</v>
      </c>
      <c r="D4" s="15">
        <v>42460</v>
      </c>
      <c r="E4" s="16">
        <v>497400</v>
      </c>
    </row>
    <row r="5" spans="1:5" x14ac:dyDescent="0.3">
      <c r="A5" s="12">
        <v>2</v>
      </c>
      <c r="B5" s="13" t="s">
        <v>23</v>
      </c>
      <c r="C5" s="14">
        <v>1</v>
      </c>
      <c r="D5" s="17">
        <v>42502</v>
      </c>
      <c r="E5" s="16">
        <v>500320</v>
      </c>
    </row>
    <row r="6" spans="1:5" x14ac:dyDescent="0.3">
      <c r="A6" s="12">
        <v>3</v>
      </c>
      <c r="B6" s="13" t="s">
        <v>23</v>
      </c>
      <c r="C6" s="14">
        <v>1</v>
      </c>
      <c r="D6" s="17">
        <v>42502</v>
      </c>
      <c r="E6" s="16">
        <v>379130</v>
      </c>
    </row>
    <row r="7" spans="1:5" x14ac:dyDescent="0.3">
      <c r="A7" s="12">
        <v>4</v>
      </c>
      <c r="B7" s="13" t="s">
        <v>25</v>
      </c>
      <c r="C7" s="14">
        <v>1</v>
      </c>
      <c r="D7" s="17">
        <v>42563</v>
      </c>
      <c r="E7" s="16">
        <v>1100000</v>
      </c>
    </row>
  </sheetData>
  <mergeCells count="1">
    <mergeCell ref="A1:E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view="pageBreakPreview" zoomScaleNormal="100" zoomScaleSheetLayoutView="100" workbookViewId="0">
      <selection activeCell="E80" sqref="E80"/>
    </sheetView>
  </sheetViews>
  <sheetFormatPr defaultRowHeight="16.5" x14ac:dyDescent="0.3"/>
  <cols>
    <col min="1" max="1" width="5.25" style="3" bestFit="1" customWidth="1"/>
    <col min="2" max="2" width="34.625" style="3" customWidth="1"/>
    <col min="3" max="3" width="5.25" style="3" bestFit="1" customWidth="1"/>
    <col min="4" max="4" width="19.375" style="3" customWidth="1"/>
    <col min="5" max="5" width="21.125" style="2" customWidth="1"/>
  </cols>
  <sheetData>
    <row r="1" spans="1:5" ht="31.5" customHeight="1" x14ac:dyDescent="0.3">
      <c r="A1" s="19" t="s">
        <v>26</v>
      </c>
      <c r="B1" s="19"/>
      <c r="C1" s="19"/>
      <c r="D1" s="19"/>
      <c r="E1" s="19"/>
    </row>
    <row r="2" spans="1:5" s="1" customFormat="1" x14ac:dyDescent="0.3">
      <c r="A2" s="3"/>
      <c r="B2" s="3"/>
      <c r="C2" s="3"/>
      <c r="D2" s="3"/>
      <c r="E2" s="3" t="s">
        <v>20</v>
      </c>
    </row>
    <row r="3" spans="1:5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3">
      <c r="A4" s="20">
        <v>1</v>
      </c>
      <c r="B4" s="21" t="s">
        <v>27</v>
      </c>
      <c r="C4" s="18">
        <v>4</v>
      </c>
      <c r="D4" s="22">
        <v>42431</v>
      </c>
      <c r="E4" s="23">
        <v>946750</v>
      </c>
    </row>
    <row r="5" spans="1:5" x14ac:dyDescent="0.3">
      <c r="A5" s="20">
        <v>2</v>
      </c>
      <c r="B5" s="21" t="s">
        <v>28</v>
      </c>
      <c r="C5" s="18">
        <v>2</v>
      </c>
      <c r="D5" s="22">
        <v>42431</v>
      </c>
      <c r="E5" s="23">
        <v>500290</v>
      </c>
    </row>
    <row r="6" spans="1:5" x14ac:dyDescent="0.3">
      <c r="A6" s="20">
        <v>3</v>
      </c>
      <c r="B6" s="21" t="s">
        <v>29</v>
      </c>
      <c r="C6" s="18">
        <v>8</v>
      </c>
      <c r="D6" s="22">
        <v>42450</v>
      </c>
      <c r="E6" s="23">
        <v>10358110</v>
      </c>
    </row>
    <row r="7" spans="1:5" x14ac:dyDescent="0.3">
      <c r="A7" s="20">
        <v>4</v>
      </c>
      <c r="B7" s="21" t="s">
        <v>30</v>
      </c>
      <c r="C7" s="18">
        <v>12</v>
      </c>
      <c r="D7" s="22">
        <v>42450</v>
      </c>
      <c r="E7" s="23">
        <v>2951430</v>
      </c>
    </row>
    <row r="8" spans="1:5" x14ac:dyDescent="0.3">
      <c r="A8" s="20">
        <v>5</v>
      </c>
      <c r="B8" s="21" t="s">
        <v>31</v>
      </c>
      <c r="C8" s="18">
        <v>3</v>
      </c>
      <c r="D8" s="22">
        <v>42450</v>
      </c>
      <c r="E8" s="23">
        <f>2610000+12680</f>
        <v>2622680</v>
      </c>
    </row>
    <row r="9" spans="1:5" x14ac:dyDescent="0.3">
      <c r="A9" s="20">
        <v>6</v>
      </c>
      <c r="B9" s="21" t="s">
        <v>32</v>
      </c>
      <c r="C9" s="18">
        <v>31</v>
      </c>
      <c r="D9" s="22">
        <v>42468</v>
      </c>
      <c r="E9" s="23">
        <v>6003350</v>
      </c>
    </row>
    <row r="10" spans="1:5" x14ac:dyDescent="0.3">
      <c r="A10" s="20">
        <v>7</v>
      </c>
      <c r="B10" s="21" t="s">
        <v>33</v>
      </c>
      <c r="C10" s="18">
        <v>18</v>
      </c>
      <c r="D10" s="22">
        <v>42468</v>
      </c>
      <c r="E10" s="23">
        <v>6311080</v>
      </c>
    </row>
    <row r="11" spans="1:5" x14ac:dyDescent="0.3">
      <c r="A11" s="20">
        <v>8</v>
      </c>
      <c r="B11" s="21" t="s">
        <v>34</v>
      </c>
      <c r="C11" s="18">
        <v>1</v>
      </c>
      <c r="D11" s="22">
        <v>42480</v>
      </c>
      <c r="E11" s="23">
        <v>26428820</v>
      </c>
    </row>
    <row r="12" spans="1:5" x14ac:dyDescent="0.3">
      <c r="A12" s="20">
        <v>9</v>
      </c>
      <c r="B12" s="21" t="s">
        <v>35</v>
      </c>
      <c r="C12" s="18">
        <v>1</v>
      </c>
      <c r="D12" s="22">
        <v>42480</v>
      </c>
      <c r="E12" s="23">
        <v>2200000</v>
      </c>
    </row>
    <row r="13" spans="1:5" x14ac:dyDescent="0.3">
      <c r="A13" s="20">
        <v>10</v>
      </c>
      <c r="B13" s="21" t="s">
        <v>15</v>
      </c>
      <c r="C13" s="18">
        <v>90</v>
      </c>
      <c r="D13" s="22">
        <v>42494</v>
      </c>
      <c r="E13" s="24">
        <v>14315600</v>
      </c>
    </row>
    <row r="14" spans="1:5" x14ac:dyDescent="0.3">
      <c r="A14" s="20">
        <v>11</v>
      </c>
      <c r="B14" s="21" t="s">
        <v>36</v>
      </c>
      <c r="C14" s="18">
        <v>180</v>
      </c>
      <c r="D14" s="22">
        <v>42494</v>
      </c>
      <c r="E14" s="24">
        <v>7592250</v>
      </c>
    </row>
    <row r="15" spans="1:5" x14ac:dyDescent="0.3">
      <c r="A15" s="20">
        <v>12</v>
      </c>
      <c r="B15" s="21" t="s">
        <v>37</v>
      </c>
      <c r="C15" s="18">
        <v>1</v>
      </c>
      <c r="D15" s="22">
        <v>42494</v>
      </c>
      <c r="E15" s="23">
        <v>6672560</v>
      </c>
    </row>
    <row r="16" spans="1:5" x14ac:dyDescent="0.3">
      <c r="A16" s="20">
        <v>13</v>
      </c>
      <c r="B16" s="21" t="s">
        <v>38</v>
      </c>
      <c r="C16" s="18">
        <v>1</v>
      </c>
      <c r="D16" s="22">
        <v>42494</v>
      </c>
      <c r="E16" s="23">
        <f>2420000+13570</f>
        <v>2433570</v>
      </c>
    </row>
    <row r="17" spans="1:5" x14ac:dyDescent="0.3">
      <c r="A17" s="20">
        <v>14</v>
      </c>
      <c r="B17" s="21" t="s">
        <v>39</v>
      </c>
      <c r="C17" s="18">
        <v>1</v>
      </c>
      <c r="D17" s="22">
        <v>42494</v>
      </c>
      <c r="E17" s="23">
        <f>3150000+13570</f>
        <v>3163570</v>
      </c>
    </row>
    <row r="18" spans="1:5" x14ac:dyDescent="0.3">
      <c r="A18" s="20">
        <v>15</v>
      </c>
      <c r="B18" s="21" t="s">
        <v>40</v>
      </c>
      <c r="C18" s="18">
        <v>1</v>
      </c>
      <c r="D18" s="22">
        <v>42494</v>
      </c>
      <c r="E18" s="23">
        <f>3750000+88000</f>
        <v>3838000</v>
      </c>
    </row>
    <row r="19" spans="1:5" x14ac:dyDescent="0.3">
      <c r="A19" s="20">
        <v>16</v>
      </c>
      <c r="B19" s="21" t="s">
        <v>41</v>
      </c>
      <c r="C19" s="18">
        <v>1</v>
      </c>
      <c r="D19" s="22">
        <v>42494</v>
      </c>
      <c r="E19" s="23">
        <v>850000</v>
      </c>
    </row>
    <row r="20" spans="1:5" x14ac:dyDescent="0.3">
      <c r="A20" s="20">
        <v>17</v>
      </c>
      <c r="B20" s="21" t="s">
        <v>42</v>
      </c>
      <c r="C20" s="18">
        <v>600</v>
      </c>
      <c r="D20" s="22">
        <v>42494</v>
      </c>
      <c r="E20" s="23">
        <f>C20*1200*1.1</f>
        <v>792000.00000000012</v>
      </c>
    </row>
    <row r="21" spans="1:5" x14ac:dyDescent="0.3">
      <c r="A21" s="20">
        <v>18</v>
      </c>
      <c r="B21" s="21" t="s">
        <v>43</v>
      </c>
      <c r="C21" s="18">
        <v>600</v>
      </c>
      <c r="D21" s="22">
        <v>42494</v>
      </c>
      <c r="E21" s="23">
        <v>396000</v>
      </c>
    </row>
    <row r="22" spans="1:5" x14ac:dyDescent="0.3">
      <c r="A22" s="20">
        <v>19</v>
      </c>
      <c r="B22" s="21" t="s">
        <v>16</v>
      </c>
      <c r="C22" s="18">
        <v>5</v>
      </c>
      <c r="D22" s="22">
        <v>42494</v>
      </c>
      <c r="E22" s="23">
        <v>2635280</v>
      </c>
    </row>
    <row r="23" spans="1:5" x14ac:dyDescent="0.3">
      <c r="A23" s="20">
        <v>20</v>
      </c>
      <c r="B23" s="21" t="s">
        <v>44</v>
      </c>
      <c r="C23" s="18">
        <v>2</v>
      </c>
      <c r="D23" s="22">
        <v>42506</v>
      </c>
      <c r="E23" s="23">
        <v>880000</v>
      </c>
    </row>
    <row r="24" spans="1:5" x14ac:dyDescent="0.3">
      <c r="A24" s="20">
        <v>21</v>
      </c>
      <c r="B24" s="21" t="s">
        <v>45</v>
      </c>
      <c r="C24" s="18">
        <v>1</v>
      </c>
      <c r="D24" s="22">
        <v>42506</v>
      </c>
      <c r="E24" s="23">
        <v>880000</v>
      </c>
    </row>
    <row r="25" spans="1:5" x14ac:dyDescent="0.3">
      <c r="A25" s="20">
        <v>22</v>
      </c>
      <c r="B25" s="21" t="s">
        <v>46</v>
      </c>
      <c r="C25" s="18">
        <v>1</v>
      </c>
      <c r="D25" s="22">
        <v>42506</v>
      </c>
      <c r="E25" s="23">
        <v>720000</v>
      </c>
    </row>
    <row r="26" spans="1:5" x14ac:dyDescent="0.3">
      <c r="A26" s="20">
        <v>23</v>
      </c>
      <c r="B26" s="21" t="s">
        <v>47</v>
      </c>
      <c r="C26" s="18">
        <v>1</v>
      </c>
      <c r="D26" s="22">
        <v>42506</v>
      </c>
      <c r="E26" s="23">
        <v>470000</v>
      </c>
    </row>
    <row r="27" spans="1:5" x14ac:dyDescent="0.3">
      <c r="A27" s="20">
        <v>24</v>
      </c>
      <c r="B27" s="21" t="s">
        <v>48</v>
      </c>
      <c r="C27" s="18">
        <v>1</v>
      </c>
      <c r="D27" s="22">
        <v>42521</v>
      </c>
      <c r="E27" s="23">
        <f>842000+624000</f>
        <v>1466000</v>
      </c>
    </row>
    <row r="28" spans="1:5" x14ac:dyDescent="0.3">
      <c r="A28" s="20">
        <v>25</v>
      </c>
      <c r="B28" s="21" t="s">
        <v>30</v>
      </c>
      <c r="C28" s="18">
        <v>2</v>
      </c>
      <c r="D28" s="22">
        <v>42521</v>
      </c>
      <c r="E28" s="23">
        <v>660000</v>
      </c>
    </row>
    <row r="29" spans="1:5" x14ac:dyDescent="0.3">
      <c r="A29" s="20">
        <v>26</v>
      </c>
      <c r="B29" s="21" t="s">
        <v>49</v>
      </c>
      <c r="C29" s="18">
        <v>6</v>
      </c>
      <c r="D29" s="22">
        <v>42521</v>
      </c>
      <c r="E29" s="23">
        <f>516000*2</f>
        <v>1032000</v>
      </c>
    </row>
    <row r="30" spans="1:5" x14ac:dyDescent="0.3">
      <c r="A30" s="20">
        <v>27</v>
      </c>
      <c r="B30" s="21" t="s">
        <v>50</v>
      </c>
      <c r="C30" s="18">
        <v>5</v>
      </c>
      <c r="D30" s="22">
        <v>42521</v>
      </c>
      <c r="E30" s="23">
        <v>275000</v>
      </c>
    </row>
    <row r="31" spans="1:5" x14ac:dyDescent="0.3">
      <c r="A31" s="20">
        <v>28</v>
      </c>
      <c r="B31" s="21" t="s">
        <v>51</v>
      </c>
      <c r="C31" s="18">
        <v>1</v>
      </c>
      <c r="D31" s="22">
        <v>42521</v>
      </c>
      <c r="E31" s="23">
        <v>310000</v>
      </c>
    </row>
    <row r="32" spans="1:5" x14ac:dyDescent="0.3">
      <c r="A32" s="20">
        <v>29</v>
      </c>
      <c r="B32" s="21" t="s">
        <v>52</v>
      </c>
      <c r="C32" s="18">
        <v>2</v>
      </c>
      <c r="D32" s="22">
        <v>42521</v>
      </c>
      <c r="E32" s="23">
        <v>3200000</v>
      </c>
    </row>
    <row r="33" spans="1:5" x14ac:dyDescent="0.3">
      <c r="A33" s="20">
        <v>30</v>
      </c>
      <c r="B33" s="21" t="s">
        <v>53</v>
      </c>
      <c r="C33" s="18">
        <v>1</v>
      </c>
      <c r="D33" s="22">
        <v>42521</v>
      </c>
      <c r="E33" s="23">
        <v>310000</v>
      </c>
    </row>
    <row r="34" spans="1:5" x14ac:dyDescent="0.3">
      <c r="A34" s="20">
        <v>31</v>
      </c>
      <c r="B34" s="21" t="s">
        <v>54</v>
      </c>
      <c r="C34" s="18">
        <v>1</v>
      </c>
      <c r="D34" s="22">
        <v>42521</v>
      </c>
      <c r="E34" s="23">
        <v>240000</v>
      </c>
    </row>
    <row r="35" spans="1:5" x14ac:dyDescent="0.3">
      <c r="A35" s="20">
        <v>32</v>
      </c>
      <c r="B35" s="21" t="s">
        <v>55</v>
      </c>
      <c r="C35" s="18">
        <v>10</v>
      </c>
      <c r="D35" s="22">
        <v>42521</v>
      </c>
      <c r="E35" s="23">
        <v>550000</v>
      </c>
    </row>
    <row r="36" spans="1:5" x14ac:dyDescent="0.3">
      <c r="A36" s="20">
        <v>33</v>
      </c>
      <c r="B36" s="21" t="s">
        <v>56</v>
      </c>
      <c r="C36" s="18">
        <v>1</v>
      </c>
      <c r="D36" s="22">
        <v>42521</v>
      </c>
      <c r="E36" s="23">
        <v>675000</v>
      </c>
    </row>
    <row r="37" spans="1:5" x14ac:dyDescent="0.3">
      <c r="A37" s="20">
        <v>34</v>
      </c>
      <c r="B37" s="21" t="s">
        <v>57</v>
      </c>
      <c r="C37" s="18">
        <v>3</v>
      </c>
      <c r="D37" s="22">
        <v>42536</v>
      </c>
      <c r="E37" s="23">
        <f>861000+86100</f>
        <v>947100</v>
      </c>
    </row>
    <row r="38" spans="1:5" x14ac:dyDescent="0.3">
      <c r="A38" s="20">
        <v>35</v>
      </c>
      <c r="B38" s="21" t="s">
        <v>58</v>
      </c>
      <c r="C38" s="18">
        <v>3</v>
      </c>
      <c r="D38" s="22">
        <v>42536</v>
      </c>
      <c r="E38" s="23">
        <f>1467000*1.1</f>
        <v>1613700.0000000002</v>
      </c>
    </row>
    <row r="39" spans="1:5" x14ac:dyDescent="0.3">
      <c r="A39" s="20">
        <v>36</v>
      </c>
      <c r="B39" s="21" t="s">
        <v>59</v>
      </c>
      <c r="C39" s="18">
        <v>3</v>
      </c>
      <c r="D39" s="22">
        <v>42536</v>
      </c>
      <c r="E39" s="23">
        <f>1608300*1.1</f>
        <v>1769130.0000000002</v>
      </c>
    </row>
    <row r="40" spans="1:5" x14ac:dyDescent="0.3">
      <c r="A40" s="20">
        <v>37</v>
      </c>
      <c r="B40" s="21" t="s">
        <v>60</v>
      </c>
      <c r="C40" s="18">
        <v>3</v>
      </c>
      <c r="D40" s="22">
        <v>42536</v>
      </c>
      <c r="E40" s="23">
        <v>165000</v>
      </c>
    </row>
    <row r="41" spans="1:5" x14ac:dyDescent="0.3">
      <c r="A41" s="20">
        <v>38</v>
      </c>
      <c r="B41" s="21" t="s">
        <v>61</v>
      </c>
      <c r="C41" s="18">
        <v>3</v>
      </c>
      <c r="D41" s="22">
        <v>42536</v>
      </c>
      <c r="E41" s="23">
        <v>480000</v>
      </c>
    </row>
    <row r="42" spans="1:5" x14ac:dyDescent="0.3">
      <c r="A42" s="20">
        <v>39</v>
      </c>
      <c r="B42" s="21" t="s">
        <v>62</v>
      </c>
      <c r="C42" s="18">
        <v>1</v>
      </c>
      <c r="D42" s="22">
        <v>42537</v>
      </c>
      <c r="E42" s="23">
        <v>3795000</v>
      </c>
    </row>
    <row r="43" spans="1:5" x14ac:dyDescent="0.3">
      <c r="A43" s="20">
        <v>40</v>
      </c>
      <c r="B43" s="21" t="s">
        <v>63</v>
      </c>
      <c r="C43" s="18">
        <v>2</v>
      </c>
      <c r="D43" s="22">
        <v>42537</v>
      </c>
      <c r="E43" s="23">
        <v>3930000</v>
      </c>
    </row>
    <row r="44" spans="1:5" x14ac:dyDescent="0.3">
      <c r="A44" s="20">
        <v>41</v>
      </c>
      <c r="B44" s="21" t="s">
        <v>64</v>
      </c>
      <c r="C44" s="18">
        <v>2</v>
      </c>
      <c r="D44" s="22">
        <v>42537</v>
      </c>
      <c r="E44" s="23">
        <v>3830000</v>
      </c>
    </row>
    <row r="45" spans="1:5" x14ac:dyDescent="0.3">
      <c r="A45" s="20">
        <v>42</v>
      </c>
      <c r="B45" s="21" t="s">
        <v>65</v>
      </c>
      <c r="C45" s="18">
        <v>1</v>
      </c>
      <c r="D45" s="22">
        <v>42537</v>
      </c>
      <c r="E45" s="23">
        <v>450000</v>
      </c>
    </row>
    <row r="46" spans="1:5" x14ac:dyDescent="0.3">
      <c r="A46" s="20">
        <v>43</v>
      </c>
      <c r="B46" s="21" t="s">
        <v>66</v>
      </c>
      <c r="C46" s="18">
        <v>3</v>
      </c>
      <c r="D46" s="22">
        <v>42537</v>
      </c>
      <c r="E46" s="23">
        <v>360000</v>
      </c>
    </row>
    <row r="47" spans="1:5" x14ac:dyDescent="0.3">
      <c r="A47" s="20">
        <v>44</v>
      </c>
      <c r="B47" s="21" t="s">
        <v>67</v>
      </c>
      <c r="C47" s="18">
        <v>3</v>
      </c>
      <c r="D47" s="22">
        <v>42537</v>
      </c>
      <c r="E47" s="23">
        <v>570000</v>
      </c>
    </row>
    <row r="48" spans="1:5" x14ac:dyDescent="0.3">
      <c r="A48" s="20">
        <v>45</v>
      </c>
      <c r="B48" s="21" t="s">
        <v>68</v>
      </c>
      <c r="C48" s="18">
        <v>1</v>
      </c>
      <c r="D48" s="22">
        <v>42537</v>
      </c>
      <c r="E48" s="23">
        <v>430000</v>
      </c>
    </row>
    <row r="49" spans="1:5" x14ac:dyDescent="0.3">
      <c r="A49" s="20">
        <v>46</v>
      </c>
      <c r="B49" s="21" t="s">
        <v>69</v>
      </c>
      <c r="C49" s="18">
        <v>3</v>
      </c>
      <c r="D49" s="22">
        <v>42537</v>
      </c>
      <c r="E49" s="23">
        <v>207000</v>
      </c>
    </row>
    <row r="50" spans="1:5" x14ac:dyDescent="0.3">
      <c r="A50" s="20">
        <v>47</v>
      </c>
      <c r="B50" s="21" t="s">
        <v>70</v>
      </c>
      <c r="C50" s="18">
        <v>5</v>
      </c>
      <c r="D50" s="22">
        <v>42543</v>
      </c>
      <c r="E50" s="23">
        <f>2100000*1.1+160000</f>
        <v>2470000</v>
      </c>
    </row>
    <row r="51" spans="1:5" x14ac:dyDescent="0.3">
      <c r="A51" s="20">
        <v>48</v>
      </c>
      <c r="B51" s="21" t="s">
        <v>71</v>
      </c>
      <c r="C51" s="18">
        <v>10</v>
      </c>
      <c r="D51" s="22">
        <v>42543</v>
      </c>
      <c r="E51" s="23">
        <f>1400000*1.1+330000</f>
        <v>1870000.0000000002</v>
      </c>
    </row>
    <row r="52" spans="1:5" x14ac:dyDescent="0.3">
      <c r="A52" s="20">
        <v>49</v>
      </c>
      <c r="B52" s="21" t="s">
        <v>72</v>
      </c>
      <c r="C52" s="18">
        <v>10</v>
      </c>
      <c r="D52" s="22">
        <v>42543</v>
      </c>
      <c r="E52" s="23">
        <f>400000*1.1+330000</f>
        <v>770000</v>
      </c>
    </row>
    <row r="53" spans="1:5" x14ac:dyDescent="0.3">
      <c r="A53" s="20">
        <v>50</v>
      </c>
      <c r="B53" s="21" t="s">
        <v>73</v>
      </c>
      <c r="C53" s="18">
        <v>5</v>
      </c>
      <c r="D53" s="22">
        <v>42543</v>
      </c>
      <c r="E53" s="23">
        <f>325000*1.1</f>
        <v>357500</v>
      </c>
    </row>
    <row r="54" spans="1:5" x14ac:dyDescent="0.3">
      <c r="A54" s="20">
        <v>51</v>
      </c>
      <c r="B54" s="21" t="s">
        <v>49</v>
      </c>
      <c r="C54" s="18">
        <v>5</v>
      </c>
      <c r="D54" s="22">
        <v>42543</v>
      </c>
      <c r="E54" s="23">
        <f>1000000*1.1+5000</f>
        <v>1105000</v>
      </c>
    </row>
    <row r="55" spans="1:5" x14ac:dyDescent="0.3">
      <c r="A55" s="20">
        <v>52</v>
      </c>
      <c r="B55" s="21" t="s">
        <v>74</v>
      </c>
      <c r="C55" s="18">
        <v>5</v>
      </c>
      <c r="D55" s="22">
        <v>42543</v>
      </c>
      <c r="E55" s="23">
        <f>875000*1.1</f>
        <v>962500.00000000012</v>
      </c>
    </row>
    <row r="56" spans="1:5" x14ac:dyDescent="0.3">
      <c r="A56" s="20">
        <v>53</v>
      </c>
      <c r="B56" s="21" t="s">
        <v>75</v>
      </c>
      <c r="C56" s="18">
        <v>3</v>
      </c>
      <c r="D56" s="22">
        <v>42548</v>
      </c>
      <c r="E56" s="23">
        <v>646500</v>
      </c>
    </row>
    <row r="57" spans="1:5" x14ac:dyDescent="0.3">
      <c r="A57" s="20">
        <v>54</v>
      </c>
      <c r="B57" s="21" t="s">
        <v>76</v>
      </c>
      <c r="C57" s="18" t="s">
        <v>104</v>
      </c>
      <c r="D57" s="22">
        <v>42549</v>
      </c>
      <c r="E57" s="23">
        <v>75973100</v>
      </c>
    </row>
    <row r="58" spans="1:5" x14ac:dyDescent="0.3">
      <c r="A58" s="20">
        <v>55</v>
      </c>
      <c r="B58" s="21" t="s">
        <v>77</v>
      </c>
      <c r="C58" s="18">
        <v>1</v>
      </c>
      <c r="D58" s="22">
        <v>42550</v>
      </c>
      <c r="E58" s="23">
        <f>2420000+11880</f>
        <v>2431880</v>
      </c>
    </row>
    <row r="59" spans="1:5" x14ac:dyDescent="0.3">
      <c r="A59" s="20">
        <v>56</v>
      </c>
      <c r="B59" s="21" t="s">
        <v>78</v>
      </c>
      <c r="C59" s="18">
        <v>3</v>
      </c>
      <c r="D59" s="22">
        <v>42550</v>
      </c>
      <c r="E59" s="23">
        <f>4290000+35640</f>
        <v>4325640</v>
      </c>
    </row>
    <row r="60" spans="1:5" x14ac:dyDescent="0.3">
      <c r="A60" s="20">
        <v>57</v>
      </c>
      <c r="B60" s="21" t="s">
        <v>79</v>
      </c>
      <c r="C60" s="18">
        <v>4</v>
      </c>
      <c r="D60" s="22">
        <v>42550</v>
      </c>
      <c r="E60" s="23">
        <f>6600000+47530</f>
        <v>6647530</v>
      </c>
    </row>
    <row r="61" spans="1:5" x14ac:dyDescent="0.3">
      <c r="A61" s="20">
        <v>58</v>
      </c>
      <c r="B61" s="21" t="s">
        <v>79</v>
      </c>
      <c r="C61" s="18">
        <v>1</v>
      </c>
      <c r="D61" s="22">
        <v>42550</v>
      </c>
      <c r="E61" s="23">
        <f>7535000+11880</f>
        <v>7546880</v>
      </c>
    </row>
    <row r="62" spans="1:5" x14ac:dyDescent="0.3">
      <c r="A62" s="20">
        <v>59</v>
      </c>
      <c r="B62" s="25" t="s">
        <v>80</v>
      </c>
      <c r="C62" s="18">
        <v>1</v>
      </c>
      <c r="D62" s="22">
        <v>42551</v>
      </c>
      <c r="E62" s="24">
        <v>575430</v>
      </c>
    </row>
    <row r="63" spans="1:5" x14ac:dyDescent="0.3">
      <c r="A63" s="20">
        <v>60</v>
      </c>
      <c r="B63" s="25" t="s">
        <v>81</v>
      </c>
      <c r="C63" s="18">
        <v>1</v>
      </c>
      <c r="D63" s="22">
        <v>42551</v>
      </c>
      <c r="E63" s="24">
        <v>442630</v>
      </c>
    </row>
    <row r="64" spans="1:5" x14ac:dyDescent="0.3">
      <c r="A64" s="20">
        <v>61</v>
      </c>
      <c r="B64" s="25" t="s">
        <v>82</v>
      </c>
      <c r="C64" s="18">
        <v>10</v>
      </c>
      <c r="D64" s="22">
        <v>42551</v>
      </c>
      <c r="E64" s="24">
        <v>619600</v>
      </c>
    </row>
    <row r="65" spans="1:5" x14ac:dyDescent="0.3">
      <c r="A65" s="20">
        <v>62</v>
      </c>
      <c r="B65" s="25" t="s">
        <v>83</v>
      </c>
      <c r="C65" s="18">
        <v>10</v>
      </c>
      <c r="D65" s="22">
        <v>42551</v>
      </c>
      <c r="E65" s="24">
        <v>575400</v>
      </c>
    </row>
    <row r="66" spans="1:5" x14ac:dyDescent="0.3">
      <c r="A66" s="20">
        <v>63</v>
      </c>
      <c r="B66" s="25" t="s">
        <v>84</v>
      </c>
      <c r="C66" s="18">
        <v>5</v>
      </c>
      <c r="D66" s="22">
        <v>42551</v>
      </c>
      <c r="E66" s="24">
        <v>798500</v>
      </c>
    </row>
    <row r="67" spans="1:5" x14ac:dyDescent="0.3">
      <c r="A67" s="20">
        <v>64</v>
      </c>
      <c r="B67" s="25" t="s">
        <v>85</v>
      </c>
      <c r="C67" s="18">
        <v>15</v>
      </c>
      <c r="D67" s="22">
        <v>42551</v>
      </c>
      <c r="E67" s="24">
        <v>2182500</v>
      </c>
    </row>
    <row r="68" spans="1:5" x14ac:dyDescent="0.3">
      <c r="A68" s="20">
        <v>65</v>
      </c>
      <c r="B68" s="25" t="s">
        <v>86</v>
      </c>
      <c r="C68" s="18">
        <v>1</v>
      </c>
      <c r="D68" s="22">
        <v>42551</v>
      </c>
      <c r="E68" s="24">
        <v>177050</v>
      </c>
    </row>
    <row r="69" spans="1:5" x14ac:dyDescent="0.3">
      <c r="A69" s="20">
        <v>66</v>
      </c>
      <c r="B69" s="25" t="s">
        <v>86</v>
      </c>
      <c r="C69" s="18">
        <v>2</v>
      </c>
      <c r="D69" s="22">
        <v>42551</v>
      </c>
      <c r="E69" s="24">
        <v>150480</v>
      </c>
    </row>
    <row r="70" spans="1:5" x14ac:dyDescent="0.3">
      <c r="A70" s="20">
        <v>67</v>
      </c>
      <c r="B70" s="25" t="s">
        <v>87</v>
      </c>
      <c r="C70" s="18">
        <v>4</v>
      </c>
      <c r="D70" s="22">
        <v>42551</v>
      </c>
      <c r="E70" s="24">
        <v>1416440</v>
      </c>
    </row>
    <row r="71" spans="1:5" x14ac:dyDescent="0.3">
      <c r="A71" s="20">
        <v>68</v>
      </c>
      <c r="B71" s="25" t="s">
        <v>88</v>
      </c>
      <c r="C71" s="18">
        <v>10</v>
      </c>
      <c r="D71" s="22">
        <v>42551</v>
      </c>
      <c r="E71" s="24">
        <v>796700</v>
      </c>
    </row>
    <row r="72" spans="1:5" x14ac:dyDescent="0.3">
      <c r="A72" s="20">
        <v>69</v>
      </c>
      <c r="B72" s="25" t="s">
        <v>89</v>
      </c>
      <c r="C72" s="18">
        <v>20</v>
      </c>
      <c r="D72" s="22">
        <v>42551</v>
      </c>
      <c r="E72" s="24">
        <v>973800</v>
      </c>
    </row>
    <row r="73" spans="1:5" x14ac:dyDescent="0.3">
      <c r="A73" s="20">
        <v>70</v>
      </c>
      <c r="B73" s="25" t="s">
        <v>90</v>
      </c>
      <c r="C73" s="18">
        <v>5</v>
      </c>
      <c r="D73" s="22">
        <v>42551</v>
      </c>
      <c r="E73" s="24">
        <v>619650</v>
      </c>
    </row>
    <row r="74" spans="1:5" x14ac:dyDescent="0.3">
      <c r="A74" s="20">
        <v>71</v>
      </c>
      <c r="B74" s="25" t="s">
        <v>91</v>
      </c>
      <c r="C74" s="18">
        <v>1</v>
      </c>
      <c r="D74" s="22">
        <v>42551</v>
      </c>
      <c r="E74" s="24">
        <v>398370</v>
      </c>
    </row>
    <row r="75" spans="1:5" x14ac:dyDescent="0.3">
      <c r="A75" s="20">
        <v>72</v>
      </c>
      <c r="B75" s="25" t="s">
        <v>92</v>
      </c>
      <c r="C75" s="18">
        <v>4</v>
      </c>
      <c r="D75" s="22">
        <v>42551</v>
      </c>
      <c r="E75" s="24">
        <v>123920</v>
      </c>
    </row>
    <row r="76" spans="1:5" x14ac:dyDescent="0.3">
      <c r="A76" s="20">
        <v>73</v>
      </c>
      <c r="B76" s="25" t="s">
        <v>92</v>
      </c>
      <c r="C76" s="18">
        <v>22</v>
      </c>
      <c r="D76" s="22">
        <v>42551</v>
      </c>
      <c r="E76" s="24">
        <v>545160</v>
      </c>
    </row>
    <row r="77" spans="1:5" x14ac:dyDescent="0.3">
      <c r="A77" s="20">
        <v>74</v>
      </c>
      <c r="B77" s="25" t="s">
        <v>93</v>
      </c>
      <c r="C77" s="18">
        <v>1</v>
      </c>
      <c r="D77" s="22">
        <v>42551</v>
      </c>
      <c r="E77" s="24">
        <v>1115440</v>
      </c>
    </row>
    <row r="78" spans="1:5" x14ac:dyDescent="0.3">
      <c r="A78" s="20">
        <v>75</v>
      </c>
      <c r="B78" s="25" t="s">
        <v>94</v>
      </c>
      <c r="C78" s="18">
        <v>1</v>
      </c>
      <c r="D78" s="22">
        <v>42551</v>
      </c>
      <c r="E78" s="24">
        <v>1327910</v>
      </c>
    </row>
    <row r="79" spans="1:5" x14ac:dyDescent="0.3">
      <c r="A79" s="20">
        <v>76</v>
      </c>
      <c r="B79" s="25" t="s">
        <v>95</v>
      </c>
      <c r="C79" s="18">
        <v>4</v>
      </c>
      <c r="D79" s="22">
        <v>42551</v>
      </c>
      <c r="E79" s="24">
        <v>1239360</v>
      </c>
    </row>
    <row r="80" spans="1:5" x14ac:dyDescent="0.3">
      <c r="A80" s="20">
        <v>77</v>
      </c>
      <c r="B80" s="25" t="s">
        <v>96</v>
      </c>
      <c r="C80" s="18">
        <v>1</v>
      </c>
      <c r="D80" s="22">
        <v>42551</v>
      </c>
      <c r="E80" s="24">
        <v>517880</v>
      </c>
    </row>
    <row r="81" spans="1:5" x14ac:dyDescent="0.3">
      <c r="A81" s="20">
        <v>78</v>
      </c>
      <c r="B81" s="21" t="s">
        <v>97</v>
      </c>
      <c r="C81" s="18">
        <v>1</v>
      </c>
      <c r="D81" s="22">
        <v>42551</v>
      </c>
      <c r="E81" s="24">
        <v>720000</v>
      </c>
    </row>
    <row r="82" spans="1:5" x14ac:dyDescent="0.3">
      <c r="A82" s="20">
        <v>79</v>
      </c>
      <c r="B82" s="21" t="s">
        <v>98</v>
      </c>
      <c r="C82" s="18">
        <v>2</v>
      </c>
      <c r="D82" s="22">
        <v>42551</v>
      </c>
      <c r="E82" s="24">
        <v>1469560</v>
      </c>
    </row>
    <row r="83" spans="1:5" x14ac:dyDescent="0.3">
      <c r="A83" s="20">
        <v>80</v>
      </c>
      <c r="B83" s="21" t="s">
        <v>99</v>
      </c>
      <c r="C83" s="18">
        <v>1</v>
      </c>
      <c r="D83" s="22">
        <v>42551</v>
      </c>
      <c r="E83" s="23">
        <v>250000</v>
      </c>
    </row>
    <row r="84" spans="1:5" x14ac:dyDescent="0.3">
      <c r="A84" s="20">
        <v>81</v>
      </c>
      <c r="B84" s="21" t="s">
        <v>100</v>
      </c>
      <c r="C84" s="18">
        <v>3</v>
      </c>
      <c r="D84" s="22">
        <v>42571</v>
      </c>
      <c r="E84" s="23">
        <v>2550000</v>
      </c>
    </row>
    <row r="85" spans="1:5" x14ac:dyDescent="0.3">
      <c r="A85" s="20">
        <v>82</v>
      </c>
      <c r="B85" s="21" t="s">
        <v>101</v>
      </c>
      <c r="C85" s="18">
        <v>1</v>
      </c>
      <c r="D85" s="22">
        <v>42576</v>
      </c>
      <c r="E85" s="23">
        <v>550000</v>
      </c>
    </row>
    <row r="86" spans="1:5" x14ac:dyDescent="0.3">
      <c r="A86" s="20">
        <v>83</v>
      </c>
      <c r="B86" s="21" t="s">
        <v>102</v>
      </c>
      <c r="C86" s="18">
        <v>1</v>
      </c>
      <c r="D86" s="22">
        <v>42703</v>
      </c>
      <c r="E86" s="23">
        <v>7000000</v>
      </c>
    </row>
    <row r="87" spans="1:5" x14ac:dyDescent="0.3">
      <c r="A87" s="20">
        <v>84</v>
      </c>
      <c r="B87" s="21" t="s">
        <v>103</v>
      </c>
      <c r="C87" s="18">
        <v>1</v>
      </c>
      <c r="D87" s="22">
        <v>42703</v>
      </c>
      <c r="E87" s="23">
        <v>550000</v>
      </c>
    </row>
  </sheetData>
  <mergeCells count="1">
    <mergeCell ref="A1:E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BreakPreview" zoomScaleNormal="100" zoomScaleSheetLayoutView="100" workbookViewId="0">
      <selection activeCell="E3" sqref="E3"/>
    </sheetView>
  </sheetViews>
  <sheetFormatPr defaultRowHeight="16.5" x14ac:dyDescent="0.3"/>
  <cols>
    <col min="1" max="1" width="5.25" style="3" bestFit="1" customWidth="1"/>
    <col min="2" max="2" width="34.625" style="3" customWidth="1"/>
    <col min="3" max="3" width="5.25" style="3" bestFit="1" customWidth="1"/>
    <col min="4" max="4" width="19.375" style="3" customWidth="1"/>
    <col min="5" max="5" width="21.125" style="2" customWidth="1"/>
    <col min="6" max="16384" width="9" style="1"/>
  </cols>
  <sheetData>
    <row r="1" spans="1:5" ht="31.5" customHeight="1" x14ac:dyDescent="0.3">
      <c r="A1" s="19" t="s">
        <v>105</v>
      </c>
      <c r="B1" s="19"/>
      <c r="C1" s="19"/>
      <c r="D1" s="19"/>
      <c r="E1" s="19"/>
    </row>
    <row r="2" spans="1:5" x14ac:dyDescent="0.3">
      <c r="E2" s="3" t="s">
        <v>20</v>
      </c>
    </row>
    <row r="3" spans="1:5" x14ac:dyDescent="0.3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</row>
    <row r="4" spans="1:5" x14ac:dyDescent="0.3">
      <c r="A4" s="33">
        <v>1</v>
      </c>
      <c r="B4" s="34" t="s">
        <v>106</v>
      </c>
      <c r="C4" s="35">
        <v>1</v>
      </c>
      <c r="D4" s="28">
        <v>42419</v>
      </c>
      <c r="E4" s="26">
        <v>19470000</v>
      </c>
    </row>
    <row r="5" spans="1:5" x14ac:dyDescent="0.3">
      <c r="A5" s="33">
        <v>2</v>
      </c>
      <c r="B5" s="34" t="s">
        <v>107</v>
      </c>
      <c r="C5" s="35">
        <v>2</v>
      </c>
      <c r="D5" s="28">
        <v>42419</v>
      </c>
      <c r="E5" s="26">
        <v>4863520</v>
      </c>
    </row>
    <row r="6" spans="1:5" x14ac:dyDescent="0.3">
      <c r="A6" s="33">
        <v>3</v>
      </c>
      <c r="B6" s="34" t="s">
        <v>108</v>
      </c>
      <c r="C6" s="35">
        <v>2</v>
      </c>
      <c r="D6" s="28">
        <v>42419</v>
      </c>
      <c r="E6" s="26">
        <v>7735550</v>
      </c>
    </row>
    <row r="7" spans="1:5" x14ac:dyDescent="0.3">
      <c r="A7" s="33">
        <v>4</v>
      </c>
      <c r="B7" s="34" t="s">
        <v>109</v>
      </c>
      <c r="C7" s="35">
        <v>2</v>
      </c>
      <c r="D7" s="28">
        <v>42419</v>
      </c>
      <c r="E7" s="26">
        <v>2007380</v>
      </c>
    </row>
    <row r="8" spans="1:5" x14ac:dyDescent="0.3">
      <c r="A8" s="33">
        <v>5</v>
      </c>
      <c r="B8" s="34" t="s">
        <v>8</v>
      </c>
      <c r="C8" s="35">
        <v>11</v>
      </c>
      <c r="D8" s="28">
        <v>42433</v>
      </c>
      <c r="E8" s="26">
        <v>4400000</v>
      </c>
    </row>
    <row r="9" spans="1:5" x14ac:dyDescent="0.3">
      <c r="A9" s="33">
        <v>6</v>
      </c>
      <c r="B9" s="34" t="s">
        <v>110</v>
      </c>
      <c r="C9" s="35">
        <v>1</v>
      </c>
      <c r="D9" s="28">
        <v>42445</v>
      </c>
      <c r="E9" s="26">
        <v>5974920</v>
      </c>
    </row>
    <row r="10" spans="1:5" x14ac:dyDescent="0.3">
      <c r="A10" s="33">
        <v>7</v>
      </c>
      <c r="B10" s="34" t="s">
        <v>13</v>
      </c>
      <c r="C10" s="35">
        <v>20</v>
      </c>
      <c r="D10" s="28">
        <v>42445</v>
      </c>
      <c r="E10" s="26">
        <v>3564000</v>
      </c>
    </row>
    <row r="11" spans="1:5" x14ac:dyDescent="0.3">
      <c r="A11" s="33">
        <v>8</v>
      </c>
      <c r="B11" s="34" t="s">
        <v>111</v>
      </c>
      <c r="C11" s="35">
        <v>10</v>
      </c>
      <c r="D11" s="28">
        <v>42451</v>
      </c>
      <c r="E11" s="26">
        <v>13010370</v>
      </c>
    </row>
    <row r="12" spans="1:5" x14ac:dyDescent="0.3">
      <c r="A12" s="33">
        <v>9</v>
      </c>
      <c r="B12" s="34" t="s">
        <v>112</v>
      </c>
      <c r="C12" s="35">
        <v>250</v>
      </c>
      <c r="D12" s="28">
        <v>42454</v>
      </c>
      <c r="E12" s="26">
        <v>12432130</v>
      </c>
    </row>
    <row r="13" spans="1:5" x14ac:dyDescent="0.3">
      <c r="A13" s="33">
        <v>10</v>
      </c>
      <c r="B13" s="34" t="s">
        <v>113</v>
      </c>
      <c r="C13" s="35">
        <v>60</v>
      </c>
      <c r="D13" s="28">
        <v>42454</v>
      </c>
      <c r="E13" s="26">
        <v>13200000</v>
      </c>
    </row>
    <row r="14" spans="1:5" x14ac:dyDescent="0.3">
      <c r="A14" s="33">
        <v>11</v>
      </c>
      <c r="B14" s="34" t="s">
        <v>114</v>
      </c>
      <c r="C14" s="35">
        <v>8</v>
      </c>
      <c r="D14" s="28">
        <v>42454</v>
      </c>
      <c r="E14" s="26">
        <v>1099560</v>
      </c>
    </row>
    <row r="15" spans="1:5" x14ac:dyDescent="0.3">
      <c r="A15" s="33">
        <v>12</v>
      </c>
      <c r="B15" s="34" t="s">
        <v>115</v>
      </c>
      <c r="C15" s="35">
        <v>8</v>
      </c>
      <c r="D15" s="28">
        <v>42454</v>
      </c>
      <c r="E15" s="26">
        <v>1185800</v>
      </c>
    </row>
    <row r="16" spans="1:5" x14ac:dyDescent="0.3">
      <c r="A16" s="33">
        <v>13</v>
      </c>
      <c r="B16" s="34" t="s">
        <v>116</v>
      </c>
      <c r="C16" s="35">
        <v>3</v>
      </c>
      <c r="D16" s="28">
        <v>42458</v>
      </c>
      <c r="E16" s="26">
        <v>5362930</v>
      </c>
    </row>
    <row r="17" spans="1:5" x14ac:dyDescent="0.3">
      <c r="A17" s="33">
        <v>14</v>
      </c>
      <c r="B17" s="34" t="s">
        <v>117</v>
      </c>
      <c r="C17" s="35">
        <v>1</v>
      </c>
      <c r="D17" s="28">
        <v>42479</v>
      </c>
      <c r="E17" s="26">
        <v>2059000</v>
      </c>
    </row>
    <row r="18" spans="1:5" x14ac:dyDescent="0.3">
      <c r="A18" s="33">
        <v>15</v>
      </c>
      <c r="B18" s="34" t="s">
        <v>118</v>
      </c>
      <c r="C18" s="35">
        <v>6</v>
      </c>
      <c r="D18" s="28">
        <v>42481</v>
      </c>
      <c r="E18" s="26">
        <v>14466480</v>
      </c>
    </row>
    <row r="19" spans="1:5" x14ac:dyDescent="0.3">
      <c r="A19" s="33">
        <v>16</v>
      </c>
      <c r="B19" s="34" t="s">
        <v>7</v>
      </c>
      <c r="C19" s="35">
        <v>1</v>
      </c>
      <c r="D19" s="28">
        <v>42481</v>
      </c>
      <c r="E19" s="26">
        <v>895570</v>
      </c>
    </row>
    <row r="20" spans="1:5" x14ac:dyDescent="0.3">
      <c r="A20" s="33">
        <v>17</v>
      </c>
      <c r="B20" s="34" t="s">
        <v>119</v>
      </c>
      <c r="C20" s="35">
        <v>1</v>
      </c>
      <c r="D20" s="28">
        <v>42481</v>
      </c>
      <c r="E20" s="26">
        <v>542770</v>
      </c>
    </row>
    <row r="21" spans="1:5" x14ac:dyDescent="0.3">
      <c r="A21" s="33">
        <v>18</v>
      </c>
      <c r="B21" s="34" t="s">
        <v>120</v>
      </c>
      <c r="C21" s="35">
        <v>24</v>
      </c>
      <c r="D21" s="28">
        <v>42489</v>
      </c>
      <c r="E21" s="26">
        <v>7339200</v>
      </c>
    </row>
    <row r="22" spans="1:5" x14ac:dyDescent="0.3">
      <c r="A22" s="33">
        <v>19</v>
      </c>
      <c r="B22" s="34" t="s">
        <v>121</v>
      </c>
      <c r="C22" s="35">
        <v>20</v>
      </c>
      <c r="D22" s="28">
        <v>42489</v>
      </c>
      <c r="E22" s="26">
        <v>6600000</v>
      </c>
    </row>
    <row r="23" spans="1:5" x14ac:dyDescent="0.3">
      <c r="A23" s="33">
        <v>20</v>
      </c>
      <c r="B23" s="34" t="s">
        <v>122</v>
      </c>
      <c r="C23" s="35">
        <v>20</v>
      </c>
      <c r="D23" s="28">
        <v>42489</v>
      </c>
      <c r="E23" s="26">
        <v>5555000</v>
      </c>
    </row>
    <row r="24" spans="1:5" x14ac:dyDescent="0.3">
      <c r="A24" s="33">
        <v>21</v>
      </c>
      <c r="B24" s="34" t="s">
        <v>123</v>
      </c>
      <c r="C24" s="35">
        <v>20</v>
      </c>
      <c r="D24" s="28">
        <v>42489</v>
      </c>
      <c r="E24" s="26">
        <v>3080000</v>
      </c>
    </row>
    <row r="25" spans="1:5" x14ac:dyDescent="0.3">
      <c r="A25" s="33">
        <v>22</v>
      </c>
      <c r="B25" s="34" t="s">
        <v>124</v>
      </c>
      <c r="C25" s="35">
        <v>10</v>
      </c>
      <c r="D25" s="28">
        <v>42489</v>
      </c>
      <c r="E25" s="26">
        <v>765000</v>
      </c>
    </row>
    <row r="26" spans="1:5" x14ac:dyDescent="0.3">
      <c r="A26" s="33">
        <v>23</v>
      </c>
      <c r="B26" s="36" t="s">
        <v>125</v>
      </c>
      <c r="C26" s="35">
        <v>2</v>
      </c>
      <c r="D26" s="28">
        <v>42500</v>
      </c>
      <c r="E26" s="26">
        <v>1725000</v>
      </c>
    </row>
    <row r="27" spans="1:5" x14ac:dyDescent="0.3">
      <c r="A27" s="33">
        <v>24</v>
      </c>
      <c r="B27" s="36" t="s">
        <v>126</v>
      </c>
      <c r="C27" s="35">
        <v>4</v>
      </c>
      <c r="D27" s="28">
        <v>42515</v>
      </c>
      <c r="E27" s="26">
        <v>9237750</v>
      </c>
    </row>
    <row r="28" spans="1:5" x14ac:dyDescent="0.3">
      <c r="A28" s="33">
        <v>25</v>
      </c>
      <c r="B28" s="36" t="s">
        <v>127</v>
      </c>
      <c r="C28" s="35">
        <v>1</v>
      </c>
      <c r="D28" s="28">
        <v>42515</v>
      </c>
      <c r="E28" s="26">
        <v>306950</v>
      </c>
    </row>
    <row r="29" spans="1:5" x14ac:dyDescent="0.3">
      <c r="A29" s="33">
        <v>26</v>
      </c>
      <c r="B29" s="36" t="s">
        <v>111</v>
      </c>
      <c r="C29" s="35">
        <v>4</v>
      </c>
      <c r="D29" s="28">
        <v>42521</v>
      </c>
      <c r="E29" s="26">
        <v>6592240</v>
      </c>
    </row>
    <row r="30" spans="1:5" x14ac:dyDescent="0.3">
      <c r="A30" s="33">
        <v>27</v>
      </c>
      <c r="B30" s="36" t="s">
        <v>128</v>
      </c>
      <c r="C30" s="35">
        <v>4</v>
      </c>
      <c r="D30" s="28">
        <v>42521</v>
      </c>
      <c r="E30" s="26">
        <v>1188000</v>
      </c>
    </row>
    <row r="31" spans="1:5" x14ac:dyDescent="0.3">
      <c r="A31" s="33">
        <v>28</v>
      </c>
      <c r="B31" s="36" t="s">
        <v>129</v>
      </c>
      <c r="C31" s="35">
        <v>4</v>
      </c>
      <c r="D31" s="28">
        <v>42521</v>
      </c>
      <c r="E31" s="26">
        <v>652000</v>
      </c>
    </row>
    <row r="32" spans="1:5" x14ac:dyDescent="0.3">
      <c r="A32" s="33">
        <v>29</v>
      </c>
      <c r="B32" s="36" t="s">
        <v>130</v>
      </c>
      <c r="C32" s="35">
        <v>1</v>
      </c>
      <c r="D32" s="28">
        <v>42521</v>
      </c>
      <c r="E32" s="26">
        <v>401040</v>
      </c>
    </row>
    <row r="33" spans="1:5" x14ac:dyDescent="0.3">
      <c r="A33" s="33">
        <v>30</v>
      </c>
      <c r="B33" s="34" t="s">
        <v>131</v>
      </c>
      <c r="C33" s="35">
        <v>2</v>
      </c>
      <c r="D33" s="28">
        <v>42521</v>
      </c>
      <c r="E33" s="26">
        <v>1860000</v>
      </c>
    </row>
    <row r="34" spans="1:5" x14ac:dyDescent="0.3">
      <c r="A34" s="33">
        <v>31</v>
      </c>
      <c r="B34" s="34" t="s">
        <v>132</v>
      </c>
      <c r="C34" s="35">
        <v>3</v>
      </c>
      <c r="D34" s="28">
        <v>42524</v>
      </c>
      <c r="E34" s="26">
        <v>23010330</v>
      </c>
    </row>
    <row r="35" spans="1:5" x14ac:dyDescent="0.3">
      <c r="A35" s="33">
        <v>32</v>
      </c>
      <c r="B35" s="34" t="s">
        <v>133</v>
      </c>
      <c r="C35" s="35">
        <v>1</v>
      </c>
      <c r="D35" s="28">
        <v>42636</v>
      </c>
      <c r="E35" s="26">
        <v>6776000</v>
      </c>
    </row>
    <row r="36" spans="1:5" x14ac:dyDescent="0.3">
      <c r="A36" s="33">
        <v>33</v>
      </c>
      <c r="B36" s="34" t="s">
        <v>134</v>
      </c>
      <c r="C36" s="35">
        <v>1</v>
      </c>
      <c r="D36" s="28">
        <v>42458</v>
      </c>
      <c r="E36" s="26">
        <v>519510</v>
      </c>
    </row>
    <row r="37" spans="1:5" x14ac:dyDescent="0.3">
      <c r="A37" s="33">
        <v>34</v>
      </c>
      <c r="B37" s="34" t="s">
        <v>135</v>
      </c>
      <c r="C37" s="35">
        <v>1000</v>
      </c>
      <c r="D37" s="28">
        <v>42458</v>
      </c>
      <c r="E37" s="26">
        <v>10762000</v>
      </c>
    </row>
    <row r="38" spans="1:5" x14ac:dyDescent="0.3">
      <c r="A38" s="33">
        <v>35</v>
      </c>
      <c r="B38" s="34" t="s">
        <v>136</v>
      </c>
      <c r="C38" s="35">
        <v>2</v>
      </c>
      <c r="D38" s="28">
        <v>42472</v>
      </c>
      <c r="E38" s="26">
        <v>543190</v>
      </c>
    </row>
    <row r="39" spans="1:5" x14ac:dyDescent="0.3">
      <c r="A39" s="33">
        <v>36</v>
      </c>
      <c r="B39" s="34" t="s">
        <v>137</v>
      </c>
      <c r="C39" s="35">
        <v>1</v>
      </c>
      <c r="D39" s="28">
        <v>42472</v>
      </c>
      <c r="E39" s="26">
        <v>1210000</v>
      </c>
    </row>
    <row r="40" spans="1:5" x14ac:dyDescent="0.3">
      <c r="A40" s="33">
        <v>37</v>
      </c>
      <c r="B40" s="34" t="s">
        <v>138</v>
      </c>
      <c r="C40" s="35">
        <v>100</v>
      </c>
      <c r="D40" s="28">
        <v>42472</v>
      </c>
      <c r="E40" s="26">
        <v>1000000</v>
      </c>
    </row>
    <row r="41" spans="1:5" x14ac:dyDescent="0.3">
      <c r="A41" s="33">
        <v>38</v>
      </c>
      <c r="B41" s="34" t="s">
        <v>139</v>
      </c>
      <c r="C41" s="35">
        <v>1</v>
      </c>
      <c r="D41" s="28">
        <v>42481</v>
      </c>
      <c r="E41" s="26">
        <v>1406460</v>
      </c>
    </row>
    <row r="42" spans="1:5" x14ac:dyDescent="0.3">
      <c r="A42" s="33">
        <v>39</v>
      </c>
      <c r="B42" s="34" t="s">
        <v>140</v>
      </c>
      <c r="C42" s="35">
        <v>1</v>
      </c>
      <c r="D42" s="28">
        <v>42481</v>
      </c>
      <c r="E42" s="26">
        <v>1978090</v>
      </c>
    </row>
    <row r="43" spans="1:5" x14ac:dyDescent="0.3">
      <c r="A43" s="33">
        <v>40</v>
      </c>
      <c r="B43" s="34" t="s">
        <v>141</v>
      </c>
      <c r="C43" s="35">
        <v>1</v>
      </c>
      <c r="D43" s="28">
        <v>42481</v>
      </c>
      <c r="E43" s="26">
        <v>929270</v>
      </c>
    </row>
    <row r="44" spans="1:5" x14ac:dyDescent="0.3">
      <c r="A44" s="33">
        <v>41</v>
      </c>
      <c r="B44" s="34" t="s">
        <v>142</v>
      </c>
      <c r="C44" s="35">
        <v>1</v>
      </c>
      <c r="D44" s="28">
        <v>42481</v>
      </c>
      <c r="E44" s="26">
        <v>2913380</v>
      </c>
    </row>
    <row r="45" spans="1:5" x14ac:dyDescent="0.3">
      <c r="A45" s="33">
        <v>42</v>
      </c>
      <c r="B45" s="34" t="s">
        <v>143</v>
      </c>
      <c r="C45" s="35">
        <v>1</v>
      </c>
      <c r="D45" s="28">
        <v>42481</v>
      </c>
      <c r="E45" s="26">
        <v>1320000</v>
      </c>
    </row>
    <row r="46" spans="1:5" x14ac:dyDescent="0.3">
      <c r="A46" s="33">
        <v>43</v>
      </c>
      <c r="B46" s="34" t="s">
        <v>144</v>
      </c>
      <c r="C46" s="35">
        <v>2</v>
      </c>
      <c r="D46" s="28">
        <v>42481</v>
      </c>
      <c r="E46" s="26">
        <v>1100000</v>
      </c>
    </row>
    <row r="47" spans="1:5" x14ac:dyDescent="0.3">
      <c r="A47" s="33">
        <v>48</v>
      </c>
      <c r="B47" s="27" t="s">
        <v>145</v>
      </c>
      <c r="C47" s="35">
        <v>2</v>
      </c>
      <c r="D47" s="28">
        <v>42492</v>
      </c>
      <c r="E47" s="26">
        <v>783600</v>
      </c>
    </row>
  </sheetData>
  <mergeCells count="1">
    <mergeCell ref="A1:E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topLeftCell="A22" zoomScaleNormal="100" zoomScaleSheetLayoutView="100" workbookViewId="0">
      <selection activeCell="J18" sqref="J18:J19"/>
    </sheetView>
  </sheetViews>
  <sheetFormatPr defaultRowHeight="16.5" x14ac:dyDescent="0.3"/>
  <cols>
    <col min="1" max="1" width="5.25" style="3" bestFit="1" customWidth="1"/>
    <col min="2" max="2" width="34.625" style="3" customWidth="1"/>
    <col min="3" max="3" width="5.25" style="3" bestFit="1" customWidth="1"/>
    <col min="4" max="4" width="19.375" style="3" customWidth="1"/>
    <col min="5" max="5" width="21.125" style="2" customWidth="1"/>
    <col min="6" max="16384" width="9" style="1"/>
  </cols>
  <sheetData>
    <row r="1" spans="1:5" ht="31.5" customHeight="1" x14ac:dyDescent="0.3">
      <c r="A1" s="19" t="s">
        <v>146</v>
      </c>
      <c r="B1" s="19"/>
      <c r="C1" s="19"/>
      <c r="D1" s="19"/>
      <c r="E1" s="19"/>
    </row>
    <row r="2" spans="1:5" x14ac:dyDescent="0.3">
      <c r="E2" s="3" t="s">
        <v>187</v>
      </c>
    </row>
    <row r="3" spans="1:5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3">
      <c r="A4" s="31">
        <v>1</v>
      </c>
      <c r="B4" s="37" t="s">
        <v>147</v>
      </c>
      <c r="C4" s="37">
        <v>13</v>
      </c>
      <c r="D4" s="41">
        <v>42394</v>
      </c>
      <c r="E4" s="38">
        <v>14619750</v>
      </c>
    </row>
    <row r="5" spans="1:5" x14ac:dyDescent="0.3">
      <c r="A5" s="31">
        <v>2</v>
      </c>
      <c r="B5" s="37" t="s">
        <v>30</v>
      </c>
      <c r="C5" s="37">
        <v>13</v>
      </c>
      <c r="D5" s="41">
        <v>42394</v>
      </c>
      <c r="E5" s="38">
        <v>2875440</v>
      </c>
    </row>
    <row r="6" spans="1:5" x14ac:dyDescent="0.3">
      <c r="A6" s="31">
        <v>3</v>
      </c>
      <c r="B6" s="37" t="s">
        <v>148</v>
      </c>
      <c r="C6" s="37">
        <v>1</v>
      </c>
      <c r="D6" s="41">
        <v>42398</v>
      </c>
      <c r="E6" s="39">
        <v>280000</v>
      </c>
    </row>
    <row r="7" spans="1:5" x14ac:dyDescent="0.3">
      <c r="A7" s="31">
        <v>4</v>
      </c>
      <c r="B7" s="37" t="s">
        <v>149</v>
      </c>
      <c r="C7" s="37">
        <v>30</v>
      </c>
      <c r="D7" s="41">
        <v>42443</v>
      </c>
      <c r="E7" s="39">
        <v>750000</v>
      </c>
    </row>
    <row r="8" spans="1:5" x14ac:dyDescent="0.3">
      <c r="A8" s="31">
        <v>5</v>
      </c>
      <c r="B8" s="37" t="s">
        <v>150</v>
      </c>
      <c r="C8" s="37">
        <v>20</v>
      </c>
      <c r="D8" s="41">
        <v>42465</v>
      </c>
      <c r="E8" s="39">
        <v>1880000</v>
      </c>
    </row>
    <row r="9" spans="1:5" x14ac:dyDescent="0.3">
      <c r="A9" s="31">
        <v>6</v>
      </c>
      <c r="B9" s="37" t="s">
        <v>151</v>
      </c>
      <c r="C9" s="37">
        <v>1</v>
      </c>
      <c r="D9" s="41">
        <v>42507</v>
      </c>
      <c r="E9" s="39">
        <v>24000000</v>
      </c>
    </row>
    <row r="10" spans="1:5" x14ac:dyDescent="0.3">
      <c r="A10" s="31">
        <v>7</v>
      </c>
      <c r="B10" s="37" t="s">
        <v>152</v>
      </c>
      <c r="C10" s="37">
        <v>3</v>
      </c>
      <c r="D10" s="41">
        <v>42508</v>
      </c>
      <c r="E10" s="39">
        <v>810000</v>
      </c>
    </row>
    <row r="11" spans="1:5" x14ac:dyDescent="0.3">
      <c r="A11" s="31">
        <v>8</v>
      </c>
      <c r="B11" s="37" t="s">
        <v>147</v>
      </c>
      <c r="C11" s="37">
        <v>11</v>
      </c>
      <c r="D11" s="41">
        <v>42549</v>
      </c>
      <c r="E11" s="39">
        <v>10000000</v>
      </c>
    </row>
    <row r="12" spans="1:5" x14ac:dyDescent="0.3">
      <c r="A12" s="31">
        <v>9</v>
      </c>
      <c r="B12" s="37" t="s">
        <v>153</v>
      </c>
      <c r="C12" s="37">
        <v>11</v>
      </c>
      <c r="D12" s="41">
        <v>42549</v>
      </c>
      <c r="E12" s="38">
        <v>4291780</v>
      </c>
    </row>
    <row r="13" spans="1:5" x14ac:dyDescent="0.3">
      <c r="A13" s="31">
        <v>10</v>
      </c>
      <c r="B13" s="37" t="s">
        <v>154</v>
      </c>
      <c r="C13" s="37">
        <v>6</v>
      </c>
      <c r="D13" s="41">
        <v>42577</v>
      </c>
      <c r="E13" s="39">
        <v>528000</v>
      </c>
    </row>
    <row r="14" spans="1:5" x14ac:dyDescent="0.3">
      <c r="A14" s="31">
        <v>11</v>
      </c>
      <c r="B14" s="37" t="s">
        <v>151</v>
      </c>
      <c r="C14" s="37">
        <v>2</v>
      </c>
      <c r="D14" s="41">
        <v>42590</v>
      </c>
      <c r="E14" s="39">
        <v>25000000</v>
      </c>
    </row>
    <row r="15" spans="1:5" x14ac:dyDescent="0.3">
      <c r="A15" s="31">
        <v>12</v>
      </c>
      <c r="B15" s="37" t="s">
        <v>155</v>
      </c>
      <c r="C15" s="37">
        <v>50</v>
      </c>
      <c r="D15" s="41">
        <v>42590</v>
      </c>
      <c r="E15" s="39">
        <v>247500</v>
      </c>
    </row>
    <row r="16" spans="1:5" x14ac:dyDescent="0.3">
      <c r="A16" s="31">
        <v>13</v>
      </c>
      <c r="B16" s="37" t="s">
        <v>156</v>
      </c>
      <c r="C16" s="37">
        <v>50</v>
      </c>
      <c r="D16" s="41">
        <v>42594</v>
      </c>
      <c r="E16" s="39">
        <v>825000</v>
      </c>
    </row>
    <row r="17" spans="1:5" x14ac:dyDescent="0.3">
      <c r="A17" s="31">
        <v>14</v>
      </c>
      <c r="B17" s="37" t="s">
        <v>157</v>
      </c>
      <c r="C17" s="37">
        <v>1</v>
      </c>
      <c r="D17" s="41">
        <v>42598</v>
      </c>
      <c r="E17" s="39">
        <v>67045000</v>
      </c>
    </row>
    <row r="18" spans="1:5" x14ac:dyDescent="0.3">
      <c r="A18" s="31">
        <v>15</v>
      </c>
      <c r="B18" s="37" t="s">
        <v>158</v>
      </c>
      <c r="C18" s="37">
        <v>720</v>
      </c>
      <c r="D18" s="41">
        <v>42613</v>
      </c>
      <c r="E18" s="39">
        <v>6912000</v>
      </c>
    </row>
    <row r="19" spans="1:5" x14ac:dyDescent="0.3">
      <c r="A19" s="31">
        <v>16</v>
      </c>
      <c r="B19" s="37" t="s">
        <v>159</v>
      </c>
      <c r="C19" s="37">
        <v>200</v>
      </c>
      <c r="D19" s="41">
        <v>42654</v>
      </c>
      <c r="E19" s="39">
        <v>800000</v>
      </c>
    </row>
    <row r="20" spans="1:5" x14ac:dyDescent="0.3">
      <c r="A20" s="31">
        <v>17</v>
      </c>
      <c r="B20" s="40" t="s">
        <v>160</v>
      </c>
      <c r="C20" s="37">
        <v>1</v>
      </c>
      <c r="D20" s="41">
        <v>42661</v>
      </c>
      <c r="E20" s="39">
        <v>35388300</v>
      </c>
    </row>
    <row r="21" spans="1:5" x14ac:dyDescent="0.3">
      <c r="A21" s="31">
        <v>18</v>
      </c>
      <c r="B21" s="37" t="s">
        <v>159</v>
      </c>
      <c r="C21" s="37">
        <v>200</v>
      </c>
      <c r="D21" s="41">
        <v>42685</v>
      </c>
      <c r="E21" s="39">
        <v>800000</v>
      </c>
    </row>
    <row r="22" spans="1:5" x14ac:dyDescent="0.3">
      <c r="A22" s="31">
        <v>19</v>
      </c>
      <c r="B22" s="37" t="s">
        <v>161</v>
      </c>
      <c r="C22" s="37">
        <v>1</v>
      </c>
      <c r="D22" s="41">
        <v>42691</v>
      </c>
      <c r="E22" s="39">
        <v>5840</v>
      </c>
    </row>
    <row r="23" spans="1:5" x14ac:dyDescent="0.3">
      <c r="A23" s="31">
        <v>20</v>
      </c>
      <c r="B23" s="37" t="s">
        <v>162</v>
      </c>
      <c r="C23" s="37">
        <v>10</v>
      </c>
      <c r="D23" s="41">
        <v>42691</v>
      </c>
      <c r="E23" s="38">
        <v>15600</v>
      </c>
    </row>
    <row r="24" spans="1:5" x14ac:dyDescent="0.3">
      <c r="A24" s="31">
        <v>21</v>
      </c>
      <c r="B24" s="37" t="s">
        <v>163</v>
      </c>
      <c r="C24" s="37">
        <v>10</v>
      </c>
      <c r="D24" s="41">
        <v>42691</v>
      </c>
      <c r="E24" s="38">
        <v>40100</v>
      </c>
    </row>
    <row r="25" spans="1:5" x14ac:dyDescent="0.3">
      <c r="A25" s="31">
        <v>22</v>
      </c>
      <c r="B25" s="37" t="s">
        <v>164</v>
      </c>
      <c r="C25" s="37">
        <v>2</v>
      </c>
      <c r="D25" s="41">
        <v>42691</v>
      </c>
      <c r="E25" s="38">
        <v>73600</v>
      </c>
    </row>
    <row r="26" spans="1:5" x14ac:dyDescent="0.3">
      <c r="A26" s="31">
        <v>23</v>
      </c>
      <c r="B26" s="37" t="s">
        <v>165</v>
      </c>
      <c r="C26" s="37">
        <v>5</v>
      </c>
      <c r="D26" s="41">
        <v>42691</v>
      </c>
      <c r="E26" s="38">
        <v>71000</v>
      </c>
    </row>
    <row r="27" spans="1:5" x14ac:dyDescent="0.3">
      <c r="A27" s="31">
        <v>24</v>
      </c>
      <c r="B27" s="37" t="s">
        <v>166</v>
      </c>
      <c r="C27" s="37">
        <v>1</v>
      </c>
      <c r="D27" s="41">
        <v>42691</v>
      </c>
      <c r="E27" s="38">
        <v>193830</v>
      </c>
    </row>
    <row r="28" spans="1:5" x14ac:dyDescent="0.3">
      <c r="A28" s="31">
        <v>25</v>
      </c>
      <c r="B28" s="37" t="s">
        <v>167</v>
      </c>
      <c r="C28" s="37">
        <v>5</v>
      </c>
      <c r="D28" s="41">
        <v>42691</v>
      </c>
      <c r="E28" s="38">
        <v>175450</v>
      </c>
    </row>
    <row r="29" spans="1:5" x14ac:dyDescent="0.3">
      <c r="A29" s="31">
        <v>26</v>
      </c>
      <c r="B29" s="37" t="s">
        <v>164</v>
      </c>
      <c r="C29" s="37">
        <v>2</v>
      </c>
      <c r="D29" s="41">
        <v>42691</v>
      </c>
      <c r="E29" s="38">
        <v>77220</v>
      </c>
    </row>
    <row r="30" spans="1:5" x14ac:dyDescent="0.3">
      <c r="A30" s="31">
        <v>27</v>
      </c>
      <c r="B30" s="37" t="s">
        <v>168</v>
      </c>
      <c r="C30" s="37">
        <v>5</v>
      </c>
      <c r="D30" s="41">
        <v>42691</v>
      </c>
      <c r="E30" s="38">
        <v>30600</v>
      </c>
    </row>
    <row r="31" spans="1:5" x14ac:dyDescent="0.3">
      <c r="A31" s="31">
        <v>28</v>
      </c>
      <c r="B31" s="37" t="s">
        <v>169</v>
      </c>
      <c r="C31" s="37">
        <v>5</v>
      </c>
      <c r="D31" s="41">
        <v>42691</v>
      </c>
      <c r="E31" s="38">
        <v>99500</v>
      </c>
    </row>
    <row r="32" spans="1:5" x14ac:dyDescent="0.3">
      <c r="A32" s="31">
        <v>29</v>
      </c>
      <c r="B32" s="37" t="s">
        <v>170</v>
      </c>
      <c r="C32" s="37">
        <v>1</v>
      </c>
      <c r="D32" s="41">
        <v>42711</v>
      </c>
      <c r="E32" s="39">
        <v>219410</v>
      </c>
    </row>
    <row r="33" spans="1:5" x14ac:dyDescent="0.3">
      <c r="A33" s="31">
        <v>30</v>
      </c>
      <c r="B33" s="37" t="s">
        <v>171</v>
      </c>
      <c r="C33" s="37">
        <v>1</v>
      </c>
      <c r="D33" s="41">
        <v>42711</v>
      </c>
      <c r="E33" s="39">
        <v>921570</v>
      </c>
    </row>
    <row r="34" spans="1:5" x14ac:dyDescent="0.3">
      <c r="A34" s="31">
        <v>31</v>
      </c>
      <c r="B34" s="37" t="s">
        <v>172</v>
      </c>
      <c r="C34" s="37">
        <v>1</v>
      </c>
      <c r="D34" s="41">
        <v>42711</v>
      </c>
      <c r="E34" s="39">
        <v>1262200</v>
      </c>
    </row>
    <row r="35" spans="1:5" x14ac:dyDescent="0.3">
      <c r="A35" s="31">
        <v>32</v>
      </c>
      <c r="B35" s="37" t="s">
        <v>173</v>
      </c>
      <c r="C35" s="37">
        <v>1</v>
      </c>
      <c r="D35" s="41">
        <v>42711</v>
      </c>
      <c r="E35" s="39">
        <v>565000</v>
      </c>
    </row>
    <row r="36" spans="1:5" x14ac:dyDescent="0.3">
      <c r="A36" s="31">
        <v>33</v>
      </c>
      <c r="B36" s="37" t="s">
        <v>174</v>
      </c>
      <c r="C36" s="37">
        <v>2</v>
      </c>
      <c r="D36" s="41">
        <v>42711</v>
      </c>
      <c r="E36" s="39">
        <v>860000</v>
      </c>
    </row>
    <row r="37" spans="1:5" x14ac:dyDescent="0.3">
      <c r="A37" s="31">
        <v>34</v>
      </c>
      <c r="B37" s="37" t="s">
        <v>175</v>
      </c>
      <c r="C37" s="37">
        <v>1</v>
      </c>
      <c r="D37" s="41">
        <v>42711</v>
      </c>
      <c r="E37" s="39">
        <v>1250000</v>
      </c>
    </row>
    <row r="38" spans="1:5" x14ac:dyDescent="0.3">
      <c r="A38" s="31">
        <v>35</v>
      </c>
      <c r="B38" s="37" t="s">
        <v>176</v>
      </c>
      <c r="C38" s="37">
        <v>4</v>
      </c>
      <c r="D38" s="41">
        <v>42711</v>
      </c>
      <c r="E38" s="39">
        <v>1086400</v>
      </c>
    </row>
    <row r="39" spans="1:5" x14ac:dyDescent="0.3">
      <c r="A39" s="31">
        <v>36</v>
      </c>
      <c r="B39" s="37" t="s">
        <v>177</v>
      </c>
      <c r="C39" s="37">
        <v>2</v>
      </c>
      <c r="D39" s="41">
        <v>42711</v>
      </c>
      <c r="E39" s="39">
        <v>74460</v>
      </c>
    </row>
    <row r="40" spans="1:5" x14ac:dyDescent="0.3">
      <c r="A40" s="31">
        <v>37</v>
      </c>
      <c r="B40" s="37" t="s">
        <v>178</v>
      </c>
      <c r="C40" s="37">
        <v>4</v>
      </c>
      <c r="D40" s="41">
        <v>42711</v>
      </c>
      <c r="E40" s="39">
        <v>92100</v>
      </c>
    </row>
    <row r="41" spans="1:5" x14ac:dyDescent="0.3">
      <c r="A41" s="31">
        <v>38</v>
      </c>
      <c r="B41" s="37" t="s">
        <v>179</v>
      </c>
      <c r="C41" s="37">
        <v>1</v>
      </c>
      <c r="D41" s="41">
        <v>42711</v>
      </c>
      <c r="E41" s="39">
        <v>388020</v>
      </c>
    </row>
    <row r="42" spans="1:5" x14ac:dyDescent="0.3">
      <c r="A42" s="31">
        <v>39</v>
      </c>
      <c r="B42" s="37" t="s">
        <v>180</v>
      </c>
      <c r="C42" s="37">
        <v>7</v>
      </c>
      <c r="D42" s="41">
        <v>42711</v>
      </c>
      <c r="E42" s="39">
        <v>157600</v>
      </c>
    </row>
    <row r="43" spans="1:5" x14ac:dyDescent="0.3">
      <c r="A43" s="31">
        <v>40</v>
      </c>
      <c r="B43" s="37" t="s">
        <v>181</v>
      </c>
      <c r="C43" s="37">
        <v>1</v>
      </c>
      <c r="D43" s="41">
        <v>42711</v>
      </c>
      <c r="E43" s="39">
        <v>400000</v>
      </c>
    </row>
    <row r="44" spans="1:5" x14ac:dyDescent="0.3">
      <c r="A44" s="31">
        <v>41</v>
      </c>
      <c r="B44" s="37" t="s">
        <v>182</v>
      </c>
      <c r="C44" s="37">
        <v>1</v>
      </c>
      <c r="D44" s="41">
        <v>42711</v>
      </c>
      <c r="E44" s="39">
        <v>4830</v>
      </c>
    </row>
    <row r="45" spans="1:5" x14ac:dyDescent="0.3">
      <c r="A45" s="31">
        <v>42</v>
      </c>
      <c r="B45" s="37" t="s">
        <v>183</v>
      </c>
      <c r="C45" s="37">
        <v>1</v>
      </c>
      <c r="D45" s="41">
        <v>42711</v>
      </c>
      <c r="E45" s="39">
        <v>930000</v>
      </c>
    </row>
    <row r="46" spans="1:5" x14ac:dyDescent="0.3">
      <c r="A46" s="31">
        <v>43</v>
      </c>
      <c r="B46" s="37" t="s">
        <v>166</v>
      </c>
      <c r="C46" s="37">
        <v>1</v>
      </c>
      <c r="D46" s="41">
        <v>42716</v>
      </c>
      <c r="E46" s="39">
        <v>989000</v>
      </c>
    </row>
    <row r="47" spans="1:5" x14ac:dyDescent="0.3">
      <c r="A47" s="31">
        <v>44</v>
      </c>
      <c r="B47" s="37" t="s">
        <v>184</v>
      </c>
      <c r="C47" s="37">
        <v>5</v>
      </c>
      <c r="D47" s="41">
        <v>42719</v>
      </c>
      <c r="E47" s="39">
        <v>129000</v>
      </c>
    </row>
    <row r="48" spans="1:5" x14ac:dyDescent="0.3">
      <c r="A48" s="31">
        <v>45</v>
      </c>
      <c r="B48" s="37" t="s">
        <v>185</v>
      </c>
      <c r="C48" s="37">
        <v>2</v>
      </c>
      <c r="D48" s="41">
        <v>42719</v>
      </c>
      <c r="E48" s="39">
        <v>82300</v>
      </c>
    </row>
    <row r="49" spans="1:5" x14ac:dyDescent="0.3">
      <c r="A49" s="31">
        <v>46</v>
      </c>
      <c r="B49" s="40" t="s">
        <v>186</v>
      </c>
      <c r="C49" s="37">
        <v>1</v>
      </c>
      <c r="D49" s="41">
        <v>42719</v>
      </c>
      <c r="E49" s="39">
        <v>121000</v>
      </c>
    </row>
  </sheetData>
  <mergeCells count="1">
    <mergeCell ref="A1:E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Normal="100" zoomScaleSheetLayoutView="100" workbookViewId="0">
      <selection activeCell="I31" sqref="I31"/>
    </sheetView>
  </sheetViews>
  <sheetFormatPr defaultRowHeight="16.5" x14ac:dyDescent="0.3"/>
  <cols>
    <col min="1" max="1" width="5.25" style="7" bestFit="1" customWidth="1"/>
    <col min="2" max="2" width="34.625" style="7" customWidth="1"/>
    <col min="3" max="3" width="5.25" style="7" bestFit="1" customWidth="1"/>
    <col min="4" max="4" width="19.375" style="7" customWidth="1"/>
    <col min="5" max="5" width="21.125" style="6" customWidth="1"/>
    <col min="6" max="16384" width="9" style="5"/>
  </cols>
  <sheetData>
    <row r="1" spans="1:5" ht="31.5" customHeight="1" x14ac:dyDescent="0.3">
      <c r="A1" s="19" t="s">
        <v>188</v>
      </c>
      <c r="B1" s="19"/>
      <c r="C1" s="19"/>
      <c r="D1" s="19"/>
      <c r="E1" s="19"/>
    </row>
    <row r="2" spans="1:5" x14ac:dyDescent="0.3">
      <c r="E2" s="7" t="s">
        <v>20</v>
      </c>
    </row>
    <row r="3" spans="1:5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s="29" customFormat="1" x14ac:dyDescent="0.3">
      <c r="A4" s="31">
        <v>1</v>
      </c>
      <c r="B4" s="42" t="s">
        <v>190</v>
      </c>
      <c r="C4" s="37" t="s">
        <v>11</v>
      </c>
      <c r="D4" s="43">
        <v>42432</v>
      </c>
      <c r="E4" s="44">
        <v>460000</v>
      </c>
    </row>
    <row r="5" spans="1:5" s="29" customFormat="1" x14ac:dyDescent="0.3">
      <c r="A5" s="31">
        <v>2</v>
      </c>
      <c r="B5" s="42" t="s">
        <v>191</v>
      </c>
      <c r="C5" s="37" t="s">
        <v>11</v>
      </c>
      <c r="D5" s="43">
        <v>42432</v>
      </c>
      <c r="E5" s="44">
        <v>622290</v>
      </c>
    </row>
    <row r="6" spans="1:5" s="29" customFormat="1" x14ac:dyDescent="0.3">
      <c r="A6" s="31">
        <v>3</v>
      </c>
      <c r="B6" s="42" t="s">
        <v>192</v>
      </c>
      <c r="C6" s="37" t="s">
        <v>11</v>
      </c>
      <c r="D6" s="43">
        <v>42445</v>
      </c>
      <c r="E6" s="44">
        <v>3818460</v>
      </c>
    </row>
    <row r="7" spans="1:5" s="29" customFormat="1" x14ac:dyDescent="0.3">
      <c r="A7" s="31">
        <v>4</v>
      </c>
      <c r="B7" s="42" t="s">
        <v>193</v>
      </c>
      <c r="C7" s="37" t="s">
        <v>11</v>
      </c>
      <c r="D7" s="43">
        <v>42445</v>
      </c>
      <c r="E7" s="44">
        <v>580000</v>
      </c>
    </row>
    <row r="8" spans="1:5" s="29" customFormat="1" x14ac:dyDescent="0.3">
      <c r="A8" s="31">
        <v>5</v>
      </c>
      <c r="B8" s="42" t="s">
        <v>18</v>
      </c>
      <c r="C8" s="37" t="s">
        <v>11</v>
      </c>
      <c r="D8" s="43">
        <v>42465</v>
      </c>
      <c r="E8" s="44">
        <v>2893290</v>
      </c>
    </row>
    <row r="9" spans="1:5" s="29" customFormat="1" x14ac:dyDescent="0.3">
      <c r="A9" s="31">
        <v>6</v>
      </c>
      <c r="B9" s="42" t="s">
        <v>194</v>
      </c>
      <c r="C9" s="37" t="s">
        <v>195</v>
      </c>
      <c r="D9" s="43">
        <v>42472</v>
      </c>
      <c r="E9" s="44">
        <v>8659790</v>
      </c>
    </row>
    <row r="10" spans="1:5" s="29" customFormat="1" x14ac:dyDescent="0.3">
      <c r="A10" s="31">
        <v>7</v>
      </c>
      <c r="B10" s="42" t="s">
        <v>14</v>
      </c>
      <c r="C10" s="37" t="s">
        <v>195</v>
      </c>
      <c r="D10" s="43">
        <v>42472</v>
      </c>
      <c r="E10" s="44">
        <v>1627470</v>
      </c>
    </row>
    <row r="11" spans="1:5" s="29" customFormat="1" x14ac:dyDescent="0.3">
      <c r="A11" s="31">
        <v>8</v>
      </c>
      <c r="B11" s="42" t="s">
        <v>196</v>
      </c>
      <c r="C11" s="37" t="s">
        <v>195</v>
      </c>
      <c r="D11" s="43">
        <v>42480</v>
      </c>
      <c r="E11" s="44">
        <v>2778490</v>
      </c>
    </row>
    <row r="12" spans="1:5" s="48" customFormat="1" x14ac:dyDescent="0.3">
      <c r="A12" s="31">
        <v>9</v>
      </c>
      <c r="B12" s="45" t="s">
        <v>197</v>
      </c>
      <c r="C12" s="46" t="s">
        <v>11</v>
      </c>
      <c r="D12" s="43">
        <v>42513</v>
      </c>
      <c r="E12" s="47">
        <v>79619500</v>
      </c>
    </row>
    <row r="13" spans="1:5" s="29" customFormat="1" x14ac:dyDescent="0.3">
      <c r="A13" s="31">
        <v>10</v>
      </c>
      <c r="B13" s="42" t="s">
        <v>14</v>
      </c>
      <c r="C13" s="37" t="s">
        <v>11</v>
      </c>
      <c r="D13" s="43">
        <v>42513</v>
      </c>
      <c r="E13" s="44">
        <v>803890</v>
      </c>
    </row>
    <row r="14" spans="1:5" s="29" customFormat="1" x14ac:dyDescent="0.3">
      <c r="A14" s="31">
        <v>11</v>
      </c>
      <c r="B14" s="42" t="s">
        <v>30</v>
      </c>
      <c r="C14" s="37" t="s">
        <v>11</v>
      </c>
      <c r="D14" s="43">
        <v>42513</v>
      </c>
      <c r="E14" s="44">
        <v>246250</v>
      </c>
    </row>
    <row r="15" spans="1:5" s="29" customFormat="1" x14ac:dyDescent="0.3">
      <c r="A15" s="31">
        <v>12</v>
      </c>
      <c r="B15" s="42" t="s">
        <v>198</v>
      </c>
      <c r="C15" s="37" t="s">
        <v>11</v>
      </c>
      <c r="D15" s="43">
        <v>42522</v>
      </c>
      <c r="E15" s="44">
        <v>392900</v>
      </c>
    </row>
    <row r="16" spans="1:5" s="29" customFormat="1" x14ac:dyDescent="0.3">
      <c r="A16" s="31">
        <v>13</v>
      </c>
      <c r="B16" s="42" t="s">
        <v>199</v>
      </c>
      <c r="C16" s="37" t="s">
        <v>11</v>
      </c>
      <c r="D16" s="43">
        <v>42522</v>
      </c>
      <c r="E16" s="44">
        <v>297860</v>
      </c>
    </row>
    <row r="17" spans="1:5" s="29" customFormat="1" x14ac:dyDescent="0.3">
      <c r="A17" s="31">
        <v>14</v>
      </c>
      <c r="B17" s="42" t="s">
        <v>200</v>
      </c>
      <c r="C17" s="37" t="s">
        <v>11</v>
      </c>
      <c r="D17" s="43">
        <v>42522</v>
      </c>
      <c r="E17" s="44">
        <v>3677830</v>
      </c>
    </row>
    <row r="18" spans="1:5" s="29" customFormat="1" x14ac:dyDescent="0.3">
      <c r="A18" s="31">
        <v>15</v>
      </c>
      <c r="B18" s="42" t="s">
        <v>201</v>
      </c>
      <c r="C18" s="37" t="s">
        <v>11</v>
      </c>
      <c r="D18" s="43">
        <v>42522</v>
      </c>
      <c r="E18" s="44">
        <v>4824620</v>
      </c>
    </row>
    <row r="19" spans="1:5" s="29" customFormat="1" x14ac:dyDescent="0.3">
      <c r="A19" s="31">
        <v>16</v>
      </c>
      <c r="B19" s="42" t="s">
        <v>202</v>
      </c>
      <c r="C19" s="37" t="s">
        <v>203</v>
      </c>
      <c r="D19" s="43">
        <v>42530</v>
      </c>
      <c r="E19" s="44">
        <v>3700000</v>
      </c>
    </row>
    <row r="20" spans="1:5" s="29" customFormat="1" x14ac:dyDescent="0.3">
      <c r="A20" s="31">
        <v>17</v>
      </c>
      <c r="B20" s="42" t="s">
        <v>204</v>
      </c>
      <c r="C20" s="37" t="s">
        <v>17</v>
      </c>
      <c r="D20" s="43">
        <v>42531</v>
      </c>
      <c r="E20" s="44">
        <v>220850</v>
      </c>
    </row>
    <row r="21" spans="1:5" s="29" customFormat="1" x14ac:dyDescent="0.3">
      <c r="A21" s="31">
        <v>18</v>
      </c>
      <c r="B21" s="42" t="s">
        <v>205</v>
      </c>
      <c r="C21" s="37" t="s">
        <v>17</v>
      </c>
      <c r="D21" s="43">
        <v>42531</v>
      </c>
      <c r="E21" s="44">
        <v>6672560</v>
      </c>
    </row>
    <row r="22" spans="1:5" s="29" customFormat="1" x14ac:dyDescent="0.3">
      <c r="A22" s="31">
        <v>19</v>
      </c>
      <c r="B22" s="42" t="s">
        <v>206</v>
      </c>
      <c r="C22" s="37" t="s">
        <v>207</v>
      </c>
      <c r="D22" s="43">
        <v>42531</v>
      </c>
      <c r="E22" s="44">
        <v>4035570</v>
      </c>
    </row>
    <row r="23" spans="1:5" s="29" customFormat="1" x14ac:dyDescent="0.3">
      <c r="A23" s="31">
        <v>20</v>
      </c>
      <c r="B23" s="42" t="s">
        <v>198</v>
      </c>
      <c r="C23" s="37" t="s">
        <v>208</v>
      </c>
      <c r="D23" s="43">
        <v>42531</v>
      </c>
      <c r="E23" s="44">
        <v>3342200</v>
      </c>
    </row>
    <row r="24" spans="1:5" s="29" customFormat="1" x14ac:dyDescent="0.3">
      <c r="A24" s="31">
        <v>21</v>
      </c>
      <c r="B24" s="42" t="s">
        <v>209</v>
      </c>
      <c r="C24" s="37" t="s">
        <v>195</v>
      </c>
      <c r="D24" s="43">
        <v>42531</v>
      </c>
      <c r="E24" s="44">
        <v>763700</v>
      </c>
    </row>
    <row r="25" spans="1:5" s="29" customFormat="1" x14ac:dyDescent="0.3">
      <c r="A25" s="31">
        <v>22</v>
      </c>
      <c r="B25" s="42" t="s">
        <v>210</v>
      </c>
      <c r="C25" s="37" t="s">
        <v>208</v>
      </c>
      <c r="D25" s="43">
        <v>42531</v>
      </c>
      <c r="E25" s="44">
        <v>3073900</v>
      </c>
    </row>
    <row r="26" spans="1:5" s="29" customFormat="1" x14ac:dyDescent="0.3">
      <c r="A26" s="31">
        <v>23</v>
      </c>
      <c r="B26" s="42" t="s">
        <v>211</v>
      </c>
      <c r="C26" s="37" t="s">
        <v>208</v>
      </c>
      <c r="D26" s="43">
        <v>42535</v>
      </c>
      <c r="E26" s="44">
        <v>7975000</v>
      </c>
    </row>
    <row r="27" spans="1:5" s="29" customFormat="1" x14ac:dyDescent="0.3">
      <c r="A27" s="31">
        <v>24</v>
      </c>
      <c r="B27" s="42" t="s">
        <v>212</v>
      </c>
      <c r="C27" s="37" t="s">
        <v>11</v>
      </c>
      <c r="D27" s="43">
        <v>42537</v>
      </c>
      <c r="E27" s="44">
        <v>2130000</v>
      </c>
    </row>
    <row r="28" spans="1:5" s="29" customFormat="1" x14ac:dyDescent="0.3">
      <c r="A28" s="31">
        <v>25</v>
      </c>
      <c r="B28" s="42" t="s">
        <v>213</v>
      </c>
      <c r="C28" s="37" t="s">
        <v>11</v>
      </c>
      <c r="D28" s="43">
        <v>42544</v>
      </c>
      <c r="E28" s="44">
        <v>4502980</v>
      </c>
    </row>
    <row r="29" spans="1:5" s="29" customFormat="1" x14ac:dyDescent="0.3">
      <c r="A29" s="31">
        <v>26</v>
      </c>
      <c r="B29" s="42" t="s">
        <v>214</v>
      </c>
      <c r="C29" s="37" t="s">
        <v>215</v>
      </c>
      <c r="D29" s="43">
        <v>42555</v>
      </c>
      <c r="E29" s="44">
        <v>16001660</v>
      </c>
    </row>
    <row r="30" spans="1:5" s="29" customFormat="1" x14ac:dyDescent="0.3">
      <c r="A30" s="31">
        <v>27</v>
      </c>
      <c r="B30" s="42" t="s">
        <v>30</v>
      </c>
      <c r="C30" s="37" t="s">
        <v>215</v>
      </c>
      <c r="D30" s="43">
        <v>42555</v>
      </c>
      <c r="E30" s="44">
        <v>964920</v>
      </c>
    </row>
    <row r="31" spans="1:5" s="29" customFormat="1" x14ac:dyDescent="0.3">
      <c r="A31" s="31">
        <v>28</v>
      </c>
      <c r="B31" s="42" t="s">
        <v>216</v>
      </c>
      <c r="C31" s="37" t="s">
        <v>208</v>
      </c>
      <c r="D31" s="43">
        <v>42558</v>
      </c>
      <c r="E31" s="44">
        <v>934770</v>
      </c>
    </row>
    <row r="32" spans="1:5" s="29" customFormat="1" x14ac:dyDescent="0.3">
      <c r="A32" s="31">
        <v>29</v>
      </c>
      <c r="B32" s="42" t="s">
        <v>217</v>
      </c>
      <c r="C32" s="37" t="s">
        <v>11</v>
      </c>
      <c r="D32" s="43">
        <v>42566</v>
      </c>
      <c r="E32" s="44">
        <v>53519200</v>
      </c>
    </row>
    <row r="33" spans="1:5" s="29" customFormat="1" x14ac:dyDescent="0.3">
      <c r="A33" s="31">
        <v>30</v>
      </c>
      <c r="B33" s="42" t="s">
        <v>9</v>
      </c>
      <c r="C33" s="37" t="s">
        <v>195</v>
      </c>
      <c r="D33" s="43">
        <v>42691</v>
      </c>
      <c r="E33" s="44">
        <v>2049540</v>
      </c>
    </row>
    <row r="34" spans="1:5" s="29" customFormat="1" x14ac:dyDescent="0.3">
      <c r="A34" s="31">
        <v>31</v>
      </c>
      <c r="B34" s="42" t="s">
        <v>218</v>
      </c>
      <c r="C34" s="37" t="s">
        <v>11</v>
      </c>
      <c r="D34" s="43">
        <v>42699</v>
      </c>
      <c r="E34" s="44">
        <v>21863000</v>
      </c>
    </row>
    <row r="35" spans="1:5" s="29" customFormat="1" x14ac:dyDescent="0.3">
      <c r="A35" s="31">
        <v>32</v>
      </c>
      <c r="B35" s="42" t="s">
        <v>219</v>
      </c>
      <c r="C35" s="37" t="s">
        <v>208</v>
      </c>
      <c r="D35" s="43">
        <v>42716</v>
      </c>
      <c r="E35" s="44">
        <v>4323220</v>
      </c>
    </row>
    <row r="36" spans="1:5" s="29" customFormat="1" x14ac:dyDescent="0.3">
      <c r="A36" s="31">
        <v>33</v>
      </c>
      <c r="B36" s="42" t="s">
        <v>220</v>
      </c>
      <c r="C36" s="37" t="s">
        <v>11</v>
      </c>
      <c r="D36" s="43">
        <v>42717</v>
      </c>
      <c r="E36" s="49">
        <v>4980000</v>
      </c>
    </row>
  </sheetData>
  <mergeCells count="1">
    <mergeCell ref="A1:E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view="pageBreakPreview" zoomScaleNormal="100" zoomScaleSheetLayoutView="100" workbookViewId="0">
      <selection activeCell="G14" sqref="G14"/>
    </sheetView>
  </sheetViews>
  <sheetFormatPr defaultRowHeight="16.5" x14ac:dyDescent="0.3"/>
  <cols>
    <col min="1" max="1" width="5.25" style="10" bestFit="1" customWidth="1"/>
    <col min="2" max="2" width="34.625" style="10" customWidth="1"/>
    <col min="3" max="3" width="5.25" style="10" bestFit="1" customWidth="1"/>
    <col min="4" max="4" width="19.375" style="10" customWidth="1"/>
    <col min="5" max="5" width="21.125" style="9" customWidth="1"/>
    <col min="6" max="16384" width="9" style="8"/>
  </cols>
  <sheetData>
    <row r="1" spans="1:5" ht="31.5" customHeight="1" x14ac:dyDescent="0.3">
      <c r="A1" s="19" t="s">
        <v>189</v>
      </c>
      <c r="B1" s="19"/>
      <c r="C1" s="19"/>
      <c r="D1" s="19"/>
      <c r="E1" s="19"/>
    </row>
    <row r="2" spans="1:5" x14ac:dyDescent="0.3">
      <c r="E2" s="10" t="s">
        <v>20</v>
      </c>
    </row>
    <row r="3" spans="1:5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s="29" customFormat="1" x14ac:dyDescent="0.3">
      <c r="A4" s="31">
        <v>1</v>
      </c>
      <c r="B4" s="50" t="s">
        <v>221</v>
      </c>
      <c r="C4" s="32">
        <v>30</v>
      </c>
      <c r="D4" s="50" t="s">
        <v>222</v>
      </c>
      <c r="E4" s="51">
        <v>930000</v>
      </c>
    </row>
    <row r="5" spans="1:5" s="29" customFormat="1" x14ac:dyDescent="0.3">
      <c r="A5" s="31">
        <v>2</v>
      </c>
      <c r="B5" s="50" t="s">
        <v>223</v>
      </c>
      <c r="C5" s="32">
        <v>30</v>
      </c>
      <c r="D5" s="50" t="s">
        <v>222</v>
      </c>
      <c r="E5" s="51">
        <v>900000</v>
      </c>
    </row>
    <row r="6" spans="1:5" s="29" customFormat="1" x14ac:dyDescent="0.3">
      <c r="A6" s="31">
        <v>3</v>
      </c>
      <c r="B6" s="50" t="s">
        <v>225</v>
      </c>
      <c r="C6" s="32">
        <v>6</v>
      </c>
      <c r="D6" s="50" t="s">
        <v>222</v>
      </c>
      <c r="E6" s="51">
        <v>1200000</v>
      </c>
    </row>
    <row r="7" spans="1:5" s="29" customFormat="1" x14ac:dyDescent="0.3">
      <c r="A7" s="31">
        <v>4</v>
      </c>
      <c r="B7" s="50" t="s">
        <v>468</v>
      </c>
      <c r="C7" s="32">
        <v>14</v>
      </c>
      <c r="D7" s="50" t="s">
        <v>222</v>
      </c>
      <c r="E7" s="51">
        <v>476000</v>
      </c>
    </row>
    <row r="8" spans="1:5" s="29" customFormat="1" x14ac:dyDescent="0.3">
      <c r="A8" s="31">
        <v>5</v>
      </c>
      <c r="B8" s="50" t="s">
        <v>226</v>
      </c>
      <c r="C8" s="32">
        <v>1</v>
      </c>
      <c r="D8" s="50" t="s">
        <v>222</v>
      </c>
      <c r="E8" s="51" t="s">
        <v>227</v>
      </c>
    </row>
    <row r="9" spans="1:5" s="29" customFormat="1" x14ac:dyDescent="0.3">
      <c r="A9" s="31">
        <v>6</v>
      </c>
      <c r="B9" s="50" t="s">
        <v>228</v>
      </c>
      <c r="C9" s="32">
        <v>1</v>
      </c>
      <c r="D9" s="50" t="s">
        <v>222</v>
      </c>
      <c r="E9" s="51" t="s">
        <v>229</v>
      </c>
    </row>
    <row r="10" spans="1:5" s="29" customFormat="1" x14ac:dyDescent="0.3">
      <c r="A10" s="31">
        <v>7</v>
      </c>
      <c r="B10" s="50" t="s">
        <v>230</v>
      </c>
      <c r="C10" s="32">
        <v>1</v>
      </c>
      <c r="D10" s="50" t="s">
        <v>222</v>
      </c>
      <c r="E10" s="51" t="s">
        <v>229</v>
      </c>
    </row>
    <row r="11" spans="1:5" s="29" customFormat="1" x14ac:dyDescent="0.3">
      <c r="A11" s="31">
        <v>8</v>
      </c>
      <c r="B11" s="50" t="s">
        <v>231</v>
      </c>
      <c r="C11" s="32">
        <v>1</v>
      </c>
      <c r="D11" s="50" t="s">
        <v>232</v>
      </c>
      <c r="E11" s="51" t="s">
        <v>233</v>
      </c>
    </row>
    <row r="12" spans="1:5" s="29" customFormat="1" x14ac:dyDescent="0.3">
      <c r="A12" s="31">
        <v>9</v>
      </c>
      <c r="B12" s="50" t="s">
        <v>234</v>
      </c>
      <c r="C12" s="32">
        <v>4</v>
      </c>
      <c r="D12" s="50" t="s">
        <v>235</v>
      </c>
      <c r="E12" s="51">
        <v>240000</v>
      </c>
    </row>
    <row r="13" spans="1:5" s="29" customFormat="1" ht="15.75" customHeight="1" x14ac:dyDescent="0.3">
      <c r="A13" s="31">
        <v>10</v>
      </c>
      <c r="B13" s="50" t="s">
        <v>236</v>
      </c>
      <c r="C13" s="32">
        <v>1</v>
      </c>
      <c r="D13" s="50" t="s">
        <v>235</v>
      </c>
      <c r="E13" s="51" t="s">
        <v>224</v>
      </c>
    </row>
    <row r="14" spans="1:5" s="29" customFormat="1" x14ac:dyDescent="0.3">
      <c r="A14" s="31">
        <v>11</v>
      </c>
      <c r="B14" s="50" t="s">
        <v>237</v>
      </c>
      <c r="C14" s="32">
        <v>6</v>
      </c>
      <c r="D14" s="50" t="s">
        <v>235</v>
      </c>
      <c r="E14" s="51">
        <v>609900</v>
      </c>
    </row>
    <row r="15" spans="1:5" s="29" customFormat="1" x14ac:dyDescent="0.3">
      <c r="A15" s="31">
        <v>12</v>
      </c>
      <c r="B15" s="50" t="s">
        <v>238</v>
      </c>
      <c r="C15" s="32">
        <v>30</v>
      </c>
      <c r="D15" s="50" t="s">
        <v>235</v>
      </c>
      <c r="E15" s="51">
        <v>3297600</v>
      </c>
    </row>
    <row r="16" spans="1:5" s="29" customFormat="1" x14ac:dyDescent="0.3">
      <c r="A16" s="31">
        <v>13</v>
      </c>
      <c r="B16" s="50" t="s">
        <v>239</v>
      </c>
      <c r="C16" s="32">
        <v>30</v>
      </c>
      <c r="D16" s="50" t="s">
        <v>235</v>
      </c>
      <c r="E16" s="51">
        <v>3297600</v>
      </c>
    </row>
    <row r="17" spans="1:5" s="29" customFormat="1" x14ac:dyDescent="0.3">
      <c r="A17" s="31">
        <v>14</v>
      </c>
      <c r="B17" s="50" t="s">
        <v>240</v>
      </c>
      <c r="C17" s="32">
        <v>10</v>
      </c>
      <c r="D17" s="50" t="s">
        <v>235</v>
      </c>
      <c r="E17" s="51">
        <v>5900000</v>
      </c>
    </row>
    <row r="18" spans="1:5" s="29" customFormat="1" x14ac:dyDescent="0.3">
      <c r="A18" s="31">
        <v>15</v>
      </c>
      <c r="B18" s="50" t="s">
        <v>241</v>
      </c>
      <c r="C18" s="32">
        <v>10</v>
      </c>
      <c r="D18" s="50" t="s">
        <v>235</v>
      </c>
      <c r="E18" s="51">
        <v>4140000</v>
      </c>
    </row>
    <row r="19" spans="1:5" s="29" customFormat="1" x14ac:dyDescent="0.3">
      <c r="A19" s="31">
        <v>16</v>
      </c>
      <c r="B19" s="50" t="s">
        <v>242</v>
      </c>
      <c r="C19" s="32">
        <v>10</v>
      </c>
      <c r="D19" s="50" t="s">
        <v>235</v>
      </c>
      <c r="E19" s="51">
        <v>2990000</v>
      </c>
    </row>
    <row r="20" spans="1:5" s="29" customFormat="1" x14ac:dyDescent="0.3">
      <c r="A20" s="31">
        <v>17</v>
      </c>
      <c r="B20" s="50" t="s">
        <v>243</v>
      </c>
      <c r="C20" s="32">
        <v>10</v>
      </c>
      <c r="D20" s="50" t="s">
        <v>235</v>
      </c>
      <c r="E20" s="51">
        <v>835000</v>
      </c>
    </row>
    <row r="21" spans="1:5" s="29" customFormat="1" x14ac:dyDescent="0.3">
      <c r="A21" s="31">
        <v>18</v>
      </c>
      <c r="B21" s="50" t="s">
        <v>244</v>
      </c>
      <c r="C21" s="32">
        <v>10</v>
      </c>
      <c r="D21" s="50" t="s">
        <v>235</v>
      </c>
      <c r="E21" s="51">
        <v>219800</v>
      </c>
    </row>
    <row r="22" spans="1:5" s="29" customFormat="1" x14ac:dyDescent="0.3">
      <c r="A22" s="31">
        <v>19</v>
      </c>
      <c r="B22" s="50" t="s">
        <v>245</v>
      </c>
      <c r="C22" s="32">
        <v>10</v>
      </c>
      <c r="D22" s="50" t="s">
        <v>235</v>
      </c>
      <c r="E22" s="51">
        <v>967400</v>
      </c>
    </row>
    <row r="23" spans="1:5" s="29" customFormat="1" x14ac:dyDescent="0.3">
      <c r="A23" s="31">
        <v>20</v>
      </c>
      <c r="B23" s="50" t="s">
        <v>246</v>
      </c>
      <c r="C23" s="32">
        <v>2</v>
      </c>
      <c r="D23" s="50" t="s">
        <v>235</v>
      </c>
      <c r="E23" s="51">
        <v>2784500</v>
      </c>
    </row>
    <row r="24" spans="1:5" s="29" customFormat="1" x14ac:dyDescent="0.3">
      <c r="A24" s="31">
        <v>21</v>
      </c>
      <c r="B24" s="50" t="s">
        <v>247</v>
      </c>
      <c r="C24" s="32">
        <v>3</v>
      </c>
      <c r="D24" s="50" t="s">
        <v>235</v>
      </c>
      <c r="E24" s="51">
        <v>1950000</v>
      </c>
    </row>
    <row r="25" spans="1:5" s="29" customFormat="1" x14ac:dyDescent="0.3">
      <c r="A25" s="31">
        <v>22</v>
      </c>
      <c r="B25" s="50" t="s">
        <v>248</v>
      </c>
      <c r="C25" s="32">
        <v>1</v>
      </c>
      <c r="D25" s="50" t="s">
        <v>235</v>
      </c>
      <c r="E25" s="51" t="s">
        <v>249</v>
      </c>
    </row>
    <row r="26" spans="1:5" s="29" customFormat="1" x14ac:dyDescent="0.3">
      <c r="A26" s="31">
        <v>23</v>
      </c>
      <c r="B26" s="50" t="s">
        <v>250</v>
      </c>
      <c r="C26" s="32">
        <v>1</v>
      </c>
      <c r="D26" s="50" t="s">
        <v>251</v>
      </c>
      <c r="E26" s="51" t="s">
        <v>252</v>
      </c>
    </row>
    <row r="27" spans="1:5" s="29" customFormat="1" x14ac:dyDescent="0.3">
      <c r="A27" s="31">
        <v>24</v>
      </c>
      <c r="B27" s="50" t="s">
        <v>253</v>
      </c>
      <c r="C27" s="32">
        <v>7</v>
      </c>
      <c r="D27" s="50" t="s">
        <v>254</v>
      </c>
      <c r="E27" s="51">
        <v>700000</v>
      </c>
    </row>
    <row r="28" spans="1:5" s="29" customFormat="1" x14ac:dyDescent="0.3">
      <c r="A28" s="31">
        <v>25</v>
      </c>
      <c r="B28" s="50" t="s">
        <v>256</v>
      </c>
      <c r="C28" s="32">
        <v>1</v>
      </c>
      <c r="D28" s="50" t="s">
        <v>257</v>
      </c>
      <c r="E28" s="51" t="s">
        <v>258</v>
      </c>
    </row>
    <row r="29" spans="1:5" s="29" customFormat="1" x14ac:dyDescent="0.3">
      <c r="A29" s="31">
        <v>26</v>
      </c>
      <c r="B29" s="50" t="s">
        <v>259</v>
      </c>
      <c r="C29" s="32">
        <v>5</v>
      </c>
      <c r="D29" s="50" t="s">
        <v>257</v>
      </c>
      <c r="E29" s="51">
        <v>3000000</v>
      </c>
    </row>
    <row r="30" spans="1:5" s="29" customFormat="1" x14ac:dyDescent="0.3">
      <c r="A30" s="31">
        <v>27</v>
      </c>
      <c r="B30" s="50" t="s">
        <v>260</v>
      </c>
      <c r="C30" s="32">
        <v>3</v>
      </c>
      <c r="D30" s="50" t="s">
        <v>261</v>
      </c>
      <c r="E30" s="51">
        <v>780000</v>
      </c>
    </row>
    <row r="31" spans="1:5" s="29" customFormat="1" x14ac:dyDescent="0.3">
      <c r="A31" s="31">
        <v>28</v>
      </c>
      <c r="B31" s="50" t="s">
        <v>262</v>
      </c>
      <c r="C31" s="32">
        <v>22</v>
      </c>
      <c r="D31" s="50" t="s">
        <v>263</v>
      </c>
      <c r="E31" s="51">
        <v>4201450</v>
      </c>
    </row>
    <row r="32" spans="1:5" s="29" customFormat="1" x14ac:dyDescent="0.3">
      <c r="A32" s="31">
        <v>29</v>
      </c>
      <c r="B32" s="50" t="s">
        <v>264</v>
      </c>
      <c r="C32" s="32">
        <v>28</v>
      </c>
      <c r="D32" s="50" t="s">
        <v>263</v>
      </c>
      <c r="E32" s="51">
        <v>3976000</v>
      </c>
    </row>
    <row r="33" spans="1:5" s="29" customFormat="1" x14ac:dyDescent="0.3">
      <c r="A33" s="31">
        <v>30</v>
      </c>
      <c r="B33" s="50" t="s">
        <v>265</v>
      </c>
      <c r="C33" s="32">
        <v>2</v>
      </c>
      <c r="D33" s="50" t="s">
        <v>263</v>
      </c>
      <c r="E33" s="51">
        <v>1440000</v>
      </c>
    </row>
    <row r="34" spans="1:5" s="29" customFormat="1" x14ac:dyDescent="0.3">
      <c r="A34" s="31">
        <v>31</v>
      </c>
      <c r="B34" s="50" t="s">
        <v>266</v>
      </c>
      <c r="C34" s="32">
        <v>2</v>
      </c>
      <c r="D34" s="50" t="s">
        <v>263</v>
      </c>
      <c r="E34" s="51">
        <v>80000</v>
      </c>
    </row>
    <row r="35" spans="1:5" s="29" customFormat="1" x14ac:dyDescent="0.3">
      <c r="A35" s="31">
        <v>32</v>
      </c>
      <c r="B35" s="50" t="s">
        <v>268</v>
      </c>
      <c r="C35" s="32">
        <v>1</v>
      </c>
      <c r="D35" s="50" t="s">
        <v>269</v>
      </c>
      <c r="E35" s="51" t="s">
        <v>270</v>
      </c>
    </row>
    <row r="36" spans="1:5" s="29" customFormat="1" x14ac:dyDescent="0.3">
      <c r="A36" s="31">
        <v>33</v>
      </c>
      <c r="B36" s="50" t="s">
        <v>271</v>
      </c>
      <c r="C36" s="32">
        <v>1</v>
      </c>
      <c r="D36" s="50" t="s">
        <v>272</v>
      </c>
      <c r="E36" s="51" t="s">
        <v>273</v>
      </c>
    </row>
    <row r="37" spans="1:5" s="29" customFormat="1" x14ac:dyDescent="0.3">
      <c r="A37" s="31">
        <v>34</v>
      </c>
      <c r="B37" s="50" t="s">
        <v>274</v>
      </c>
      <c r="C37" s="32">
        <v>1</v>
      </c>
      <c r="D37" s="50" t="s">
        <v>272</v>
      </c>
      <c r="E37" s="51" t="s">
        <v>275</v>
      </c>
    </row>
    <row r="38" spans="1:5" s="29" customFormat="1" x14ac:dyDescent="0.3">
      <c r="A38" s="31">
        <v>35</v>
      </c>
      <c r="B38" s="50" t="s">
        <v>276</v>
      </c>
      <c r="C38" s="32">
        <v>1</v>
      </c>
      <c r="D38" s="50" t="s">
        <v>277</v>
      </c>
      <c r="E38" s="51" t="s">
        <v>278</v>
      </c>
    </row>
    <row r="39" spans="1:5" s="29" customFormat="1" x14ac:dyDescent="0.3">
      <c r="A39" s="31">
        <v>36</v>
      </c>
      <c r="B39" s="50" t="s">
        <v>279</v>
      </c>
      <c r="C39" s="32">
        <v>1</v>
      </c>
      <c r="D39" s="50" t="s">
        <v>277</v>
      </c>
      <c r="E39" s="51" t="s">
        <v>278</v>
      </c>
    </row>
    <row r="40" spans="1:5" s="29" customFormat="1" x14ac:dyDescent="0.3">
      <c r="A40" s="31">
        <v>37</v>
      </c>
      <c r="B40" s="50" t="s">
        <v>280</v>
      </c>
      <c r="C40" s="32">
        <v>1</v>
      </c>
      <c r="D40" s="50" t="s">
        <v>277</v>
      </c>
      <c r="E40" s="51" t="s">
        <v>281</v>
      </c>
    </row>
    <row r="41" spans="1:5" s="29" customFormat="1" x14ac:dyDescent="0.3">
      <c r="A41" s="31">
        <v>38</v>
      </c>
      <c r="B41" s="50" t="s">
        <v>282</v>
      </c>
      <c r="C41" s="32">
        <v>1</v>
      </c>
      <c r="D41" s="50" t="s">
        <v>277</v>
      </c>
      <c r="E41" s="51" t="s">
        <v>283</v>
      </c>
    </row>
    <row r="42" spans="1:5" s="29" customFormat="1" x14ac:dyDescent="0.3">
      <c r="A42" s="31">
        <v>39</v>
      </c>
      <c r="B42" s="50" t="s">
        <v>284</v>
      </c>
      <c r="C42" s="32">
        <v>2</v>
      </c>
      <c r="D42" s="50" t="s">
        <v>277</v>
      </c>
      <c r="E42" s="51">
        <v>133200</v>
      </c>
    </row>
    <row r="43" spans="1:5" s="29" customFormat="1" x14ac:dyDescent="0.3">
      <c r="A43" s="31">
        <v>40</v>
      </c>
      <c r="B43" s="50" t="s">
        <v>285</v>
      </c>
      <c r="C43" s="32">
        <v>1</v>
      </c>
      <c r="D43" s="50" t="s">
        <v>277</v>
      </c>
      <c r="E43" s="51" t="s">
        <v>286</v>
      </c>
    </row>
    <row r="44" spans="1:5" s="29" customFormat="1" x14ac:dyDescent="0.3">
      <c r="A44" s="31">
        <v>41</v>
      </c>
      <c r="B44" s="50" t="s">
        <v>287</v>
      </c>
      <c r="C44" s="32">
        <v>1</v>
      </c>
      <c r="D44" s="50" t="s">
        <v>277</v>
      </c>
      <c r="E44" s="51" t="s">
        <v>288</v>
      </c>
    </row>
    <row r="45" spans="1:5" s="29" customFormat="1" x14ac:dyDescent="0.3">
      <c r="A45" s="31">
        <v>42</v>
      </c>
      <c r="B45" s="50" t="s">
        <v>289</v>
      </c>
      <c r="C45" s="32">
        <v>1</v>
      </c>
      <c r="D45" s="50" t="s">
        <v>277</v>
      </c>
      <c r="E45" s="51" t="s">
        <v>290</v>
      </c>
    </row>
    <row r="46" spans="1:5" s="29" customFormat="1" x14ac:dyDescent="0.3">
      <c r="A46" s="31">
        <v>43</v>
      </c>
      <c r="B46" s="50" t="s">
        <v>291</v>
      </c>
      <c r="C46" s="32">
        <v>1</v>
      </c>
      <c r="D46" s="50" t="s">
        <v>277</v>
      </c>
      <c r="E46" s="51" t="s">
        <v>283</v>
      </c>
    </row>
    <row r="47" spans="1:5" s="29" customFormat="1" x14ac:dyDescent="0.3">
      <c r="A47" s="31">
        <v>44</v>
      </c>
      <c r="B47" s="50" t="s">
        <v>292</v>
      </c>
      <c r="C47" s="32">
        <v>1</v>
      </c>
      <c r="D47" s="50" t="s">
        <v>277</v>
      </c>
      <c r="E47" s="51" t="s">
        <v>286</v>
      </c>
    </row>
    <row r="48" spans="1:5" s="29" customFormat="1" x14ac:dyDescent="0.3">
      <c r="A48" s="31">
        <v>45</v>
      </c>
      <c r="B48" s="50" t="s">
        <v>293</v>
      </c>
      <c r="C48" s="32">
        <v>1</v>
      </c>
      <c r="D48" s="50" t="s">
        <v>277</v>
      </c>
      <c r="E48" s="51" t="s">
        <v>294</v>
      </c>
    </row>
    <row r="49" spans="1:5" s="29" customFormat="1" x14ac:dyDescent="0.3">
      <c r="A49" s="31">
        <v>46</v>
      </c>
      <c r="B49" s="50" t="s">
        <v>295</v>
      </c>
      <c r="C49" s="32">
        <v>1</v>
      </c>
      <c r="D49" s="50" t="s">
        <v>277</v>
      </c>
      <c r="E49" s="51" t="s">
        <v>288</v>
      </c>
    </row>
    <row r="50" spans="1:5" s="29" customFormat="1" x14ac:dyDescent="0.3">
      <c r="A50" s="31">
        <v>47</v>
      </c>
      <c r="B50" s="50" t="s">
        <v>296</v>
      </c>
      <c r="C50" s="32">
        <v>1</v>
      </c>
      <c r="D50" s="50" t="s">
        <v>277</v>
      </c>
      <c r="E50" s="51" t="s">
        <v>297</v>
      </c>
    </row>
    <row r="51" spans="1:5" s="29" customFormat="1" x14ac:dyDescent="0.3">
      <c r="A51" s="31">
        <v>48</v>
      </c>
      <c r="B51" s="50" t="s">
        <v>298</v>
      </c>
      <c r="C51" s="32">
        <v>1</v>
      </c>
      <c r="D51" s="50" t="s">
        <v>277</v>
      </c>
      <c r="E51" s="51" t="s">
        <v>299</v>
      </c>
    </row>
    <row r="52" spans="1:5" s="29" customFormat="1" x14ac:dyDescent="0.3">
      <c r="A52" s="31">
        <v>49</v>
      </c>
      <c r="B52" s="50" t="s">
        <v>300</v>
      </c>
      <c r="C52" s="32">
        <v>1</v>
      </c>
      <c r="D52" s="50" t="s">
        <v>277</v>
      </c>
      <c r="E52" s="51" t="s">
        <v>301</v>
      </c>
    </row>
    <row r="53" spans="1:5" s="29" customFormat="1" x14ac:dyDescent="0.3">
      <c r="A53" s="31">
        <v>50</v>
      </c>
      <c r="B53" s="50" t="s">
        <v>302</v>
      </c>
      <c r="C53" s="32">
        <v>1</v>
      </c>
      <c r="D53" s="50" t="s">
        <v>277</v>
      </c>
      <c r="E53" s="51" t="s">
        <v>286</v>
      </c>
    </row>
    <row r="54" spans="1:5" s="29" customFormat="1" x14ac:dyDescent="0.3">
      <c r="A54" s="31">
        <v>51</v>
      </c>
      <c r="B54" s="50" t="s">
        <v>303</v>
      </c>
      <c r="C54" s="32">
        <v>1</v>
      </c>
      <c r="D54" s="50" t="s">
        <v>277</v>
      </c>
      <c r="E54" s="51" t="s">
        <v>288</v>
      </c>
    </row>
    <row r="55" spans="1:5" s="29" customFormat="1" x14ac:dyDescent="0.3">
      <c r="A55" s="31">
        <v>52</v>
      </c>
      <c r="B55" s="50" t="s">
        <v>304</v>
      </c>
      <c r="C55" s="32">
        <v>1</v>
      </c>
      <c r="D55" s="50" t="s">
        <v>277</v>
      </c>
      <c r="E55" s="51" t="s">
        <v>305</v>
      </c>
    </row>
    <row r="56" spans="1:5" s="29" customFormat="1" x14ac:dyDescent="0.3">
      <c r="A56" s="31">
        <v>53</v>
      </c>
      <c r="B56" s="50" t="s">
        <v>306</v>
      </c>
      <c r="C56" s="32">
        <v>1</v>
      </c>
      <c r="D56" s="50" t="s">
        <v>277</v>
      </c>
      <c r="E56" s="51" t="s">
        <v>307</v>
      </c>
    </row>
    <row r="57" spans="1:5" s="29" customFormat="1" x14ac:dyDescent="0.3">
      <c r="A57" s="31">
        <v>54</v>
      </c>
      <c r="B57" s="50" t="s">
        <v>308</v>
      </c>
      <c r="C57" s="32">
        <v>1</v>
      </c>
      <c r="D57" s="50" t="s">
        <v>277</v>
      </c>
      <c r="E57" s="51" t="s">
        <v>309</v>
      </c>
    </row>
    <row r="58" spans="1:5" s="29" customFormat="1" x14ac:dyDescent="0.3">
      <c r="A58" s="31">
        <v>55</v>
      </c>
      <c r="B58" s="50" t="s">
        <v>310</v>
      </c>
      <c r="C58" s="32">
        <v>1</v>
      </c>
      <c r="D58" s="50" t="s">
        <v>277</v>
      </c>
      <c r="E58" s="51" t="s">
        <v>311</v>
      </c>
    </row>
    <row r="59" spans="1:5" s="29" customFormat="1" x14ac:dyDescent="0.3">
      <c r="A59" s="31">
        <v>56</v>
      </c>
      <c r="B59" s="50" t="s">
        <v>312</v>
      </c>
      <c r="C59" s="32">
        <v>1</v>
      </c>
      <c r="D59" s="50" t="s">
        <v>277</v>
      </c>
      <c r="E59" s="51" t="s">
        <v>313</v>
      </c>
    </row>
    <row r="60" spans="1:5" s="29" customFormat="1" x14ac:dyDescent="0.3">
      <c r="A60" s="31">
        <v>57</v>
      </c>
      <c r="B60" s="50" t="s">
        <v>314</v>
      </c>
      <c r="C60" s="32">
        <v>1</v>
      </c>
      <c r="D60" s="50" t="s">
        <v>277</v>
      </c>
      <c r="E60" s="51" t="s">
        <v>313</v>
      </c>
    </row>
    <row r="61" spans="1:5" s="29" customFormat="1" x14ac:dyDescent="0.3">
      <c r="A61" s="31">
        <v>58</v>
      </c>
      <c r="B61" s="50" t="s">
        <v>315</v>
      </c>
      <c r="C61" s="32">
        <v>1</v>
      </c>
      <c r="D61" s="50" t="s">
        <v>277</v>
      </c>
      <c r="E61" s="51" t="s">
        <v>316</v>
      </c>
    </row>
    <row r="62" spans="1:5" s="29" customFormat="1" x14ac:dyDescent="0.3">
      <c r="A62" s="31">
        <v>59</v>
      </c>
      <c r="B62" s="50" t="s">
        <v>317</v>
      </c>
      <c r="C62" s="32">
        <v>1</v>
      </c>
      <c r="D62" s="50" t="s">
        <v>277</v>
      </c>
      <c r="E62" s="51" t="s">
        <v>318</v>
      </c>
    </row>
    <row r="63" spans="1:5" s="29" customFormat="1" x14ac:dyDescent="0.3">
      <c r="A63" s="31">
        <v>60</v>
      </c>
      <c r="B63" s="50" t="s">
        <v>319</v>
      </c>
      <c r="C63" s="32">
        <v>1</v>
      </c>
      <c r="D63" s="50" t="s">
        <v>277</v>
      </c>
      <c r="E63" s="51" t="s">
        <v>320</v>
      </c>
    </row>
    <row r="64" spans="1:5" s="29" customFormat="1" x14ac:dyDescent="0.3">
      <c r="A64" s="31">
        <v>61</v>
      </c>
      <c r="B64" s="50" t="s">
        <v>321</v>
      </c>
      <c r="C64" s="32">
        <v>3</v>
      </c>
      <c r="D64" s="50" t="s">
        <v>277</v>
      </c>
      <c r="E64" s="51">
        <v>216000</v>
      </c>
    </row>
    <row r="65" spans="1:5" s="29" customFormat="1" x14ac:dyDescent="0.3">
      <c r="A65" s="31">
        <v>62</v>
      </c>
      <c r="B65" s="50" t="s">
        <v>322</v>
      </c>
      <c r="C65" s="32">
        <v>1</v>
      </c>
      <c r="D65" s="50" t="s">
        <v>277</v>
      </c>
      <c r="E65" s="51" t="s">
        <v>323</v>
      </c>
    </row>
    <row r="66" spans="1:5" s="29" customFormat="1" x14ac:dyDescent="0.3">
      <c r="A66" s="31">
        <v>63</v>
      </c>
      <c r="B66" s="50" t="s">
        <v>324</v>
      </c>
      <c r="C66" s="32">
        <v>1</v>
      </c>
      <c r="D66" s="50" t="s">
        <v>277</v>
      </c>
      <c r="E66" s="51" t="s">
        <v>325</v>
      </c>
    </row>
    <row r="67" spans="1:5" s="29" customFormat="1" x14ac:dyDescent="0.3">
      <c r="A67" s="31">
        <v>64</v>
      </c>
      <c r="B67" s="50" t="s">
        <v>326</v>
      </c>
      <c r="C67" s="32">
        <v>1</v>
      </c>
      <c r="D67" s="50" t="s">
        <v>277</v>
      </c>
      <c r="E67" s="51" t="s">
        <v>327</v>
      </c>
    </row>
    <row r="68" spans="1:5" s="29" customFormat="1" x14ac:dyDescent="0.3">
      <c r="A68" s="31">
        <v>65</v>
      </c>
      <c r="B68" s="50" t="s">
        <v>328</v>
      </c>
      <c r="C68" s="32">
        <v>1</v>
      </c>
      <c r="D68" s="50" t="s">
        <v>277</v>
      </c>
      <c r="E68" s="51" t="s">
        <v>329</v>
      </c>
    </row>
    <row r="69" spans="1:5" s="29" customFormat="1" x14ac:dyDescent="0.3">
      <c r="A69" s="31">
        <v>66</v>
      </c>
      <c r="B69" s="50" t="s">
        <v>330</v>
      </c>
      <c r="C69" s="32">
        <v>1</v>
      </c>
      <c r="D69" s="50" t="s">
        <v>277</v>
      </c>
      <c r="E69" s="51" t="s">
        <v>331</v>
      </c>
    </row>
    <row r="70" spans="1:5" s="29" customFormat="1" x14ac:dyDescent="0.3">
      <c r="A70" s="31">
        <v>67</v>
      </c>
      <c r="B70" s="50" t="s">
        <v>332</v>
      </c>
      <c r="C70" s="32">
        <v>1</v>
      </c>
      <c r="D70" s="50" t="s">
        <v>277</v>
      </c>
      <c r="E70" s="51" t="s">
        <v>333</v>
      </c>
    </row>
    <row r="71" spans="1:5" s="29" customFormat="1" x14ac:dyDescent="0.3">
      <c r="A71" s="31">
        <v>68</v>
      </c>
      <c r="B71" s="50" t="s">
        <v>334</v>
      </c>
      <c r="C71" s="32">
        <v>1</v>
      </c>
      <c r="D71" s="50" t="s">
        <v>277</v>
      </c>
      <c r="E71" s="51" t="s">
        <v>335</v>
      </c>
    </row>
    <row r="72" spans="1:5" s="29" customFormat="1" x14ac:dyDescent="0.3">
      <c r="A72" s="31">
        <v>69</v>
      </c>
      <c r="B72" s="50" t="s">
        <v>336</v>
      </c>
      <c r="C72" s="32">
        <v>3</v>
      </c>
      <c r="D72" s="50" t="s">
        <v>277</v>
      </c>
      <c r="E72" s="51">
        <v>1800000</v>
      </c>
    </row>
    <row r="73" spans="1:5" s="29" customFormat="1" x14ac:dyDescent="0.3">
      <c r="A73" s="31">
        <v>70</v>
      </c>
      <c r="B73" s="50" t="s">
        <v>337</v>
      </c>
      <c r="C73" s="32">
        <v>2</v>
      </c>
      <c r="D73" s="50" t="s">
        <v>338</v>
      </c>
      <c r="E73" s="51">
        <v>209000</v>
      </c>
    </row>
    <row r="74" spans="1:5" s="29" customFormat="1" x14ac:dyDescent="0.3">
      <c r="A74" s="31">
        <v>71</v>
      </c>
      <c r="B74" s="50" t="s">
        <v>339</v>
      </c>
      <c r="C74" s="32">
        <v>1</v>
      </c>
      <c r="D74" s="50" t="s">
        <v>340</v>
      </c>
      <c r="E74" s="51" t="s">
        <v>341</v>
      </c>
    </row>
    <row r="75" spans="1:5" s="29" customFormat="1" x14ac:dyDescent="0.3">
      <c r="A75" s="31">
        <v>72</v>
      </c>
      <c r="B75" s="50" t="s">
        <v>342</v>
      </c>
      <c r="C75" s="32">
        <v>2</v>
      </c>
      <c r="D75" s="50" t="s">
        <v>340</v>
      </c>
      <c r="E75" s="51">
        <v>160000</v>
      </c>
    </row>
    <row r="76" spans="1:5" s="29" customFormat="1" x14ac:dyDescent="0.3">
      <c r="A76" s="31">
        <v>73</v>
      </c>
      <c r="B76" s="50" t="s">
        <v>344</v>
      </c>
      <c r="C76" s="32">
        <v>2</v>
      </c>
      <c r="D76" s="50" t="s">
        <v>340</v>
      </c>
      <c r="E76" s="51">
        <v>120000</v>
      </c>
    </row>
    <row r="77" spans="1:5" s="29" customFormat="1" x14ac:dyDescent="0.3">
      <c r="A77" s="31">
        <v>74</v>
      </c>
      <c r="B77" s="50" t="s">
        <v>345</v>
      </c>
      <c r="C77" s="32">
        <v>1</v>
      </c>
      <c r="D77" s="50" t="s">
        <v>340</v>
      </c>
      <c r="E77" s="51" t="s">
        <v>343</v>
      </c>
    </row>
    <row r="78" spans="1:5" s="29" customFormat="1" x14ac:dyDescent="0.3">
      <c r="A78" s="31">
        <v>75</v>
      </c>
      <c r="B78" s="50" t="s">
        <v>346</v>
      </c>
      <c r="C78" s="32">
        <v>1</v>
      </c>
      <c r="D78" s="50" t="s">
        <v>340</v>
      </c>
      <c r="E78" s="51" t="s">
        <v>343</v>
      </c>
    </row>
    <row r="79" spans="1:5" s="29" customFormat="1" x14ac:dyDescent="0.3">
      <c r="A79" s="31">
        <v>76</v>
      </c>
      <c r="B79" s="50" t="s">
        <v>347</v>
      </c>
      <c r="C79" s="32">
        <v>1</v>
      </c>
      <c r="D79" s="50" t="s">
        <v>340</v>
      </c>
      <c r="E79" s="51" t="s">
        <v>267</v>
      </c>
    </row>
    <row r="80" spans="1:5" s="29" customFormat="1" x14ac:dyDescent="0.3">
      <c r="A80" s="31">
        <v>77</v>
      </c>
      <c r="B80" s="50" t="s">
        <v>348</v>
      </c>
      <c r="C80" s="32">
        <v>1</v>
      </c>
      <c r="D80" s="50" t="s">
        <v>340</v>
      </c>
      <c r="E80" s="51" t="s">
        <v>267</v>
      </c>
    </row>
    <row r="81" spans="1:5" s="29" customFormat="1" x14ac:dyDescent="0.3">
      <c r="A81" s="31">
        <v>78</v>
      </c>
      <c r="B81" s="50" t="s">
        <v>349</v>
      </c>
      <c r="C81" s="32">
        <v>1</v>
      </c>
      <c r="D81" s="50" t="s">
        <v>340</v>
      </c>
      <c r="E81" s="51" t="s">
        <v>255</v>
      </c>
    </row>
    <row r="82" spans="1:5" s="29" customFormat="1" x14ac:dyDescent="0.3">
      <c r="A82" s="31">
        <v>79</v>
      </c>
      <c r="B82" s="50" t="s">
        <v>350</v>
      </c>
      <c r="C82" s="32">
        <v>1</v>
      </c>
      <c r="D82" s="50" t="s">
        <v>340</v>
      </c>
      <c r="E82" s="51" t="s">
        <v>351</v>
      </c>
    </row>
    <row r="83" spans="1:5" s="29" customFormat="1" x14ac:dyDescent="0.3">
      <c r="A83" s="31">
        <v>80</v>
      </c>
      <c r="B83" s="50" t="s">
        <v>352</v>
      </c>
      <c r="C83" s="32">
        <v>1</v>
      </c>
      <c r="D83" s="50" t="s">
        <v>353</v>
      </c>
      <c r="E83" s="51" t="s">
        <v>354</v>
      </c>
    </row>
    <row r="84" spans="1:5" s="29" customFormat="1" x14ac:dyDescent="0.3">
      <c r="A84" s="31">
        <v>81</v>
      </c>
      <c r="B84" s="50" t="s">
        <v>355</v>
      </c>
      <c r="C84" s="32">
        <v>5</v>
      </c>
      <c r="D84" s="50" t="s">
        <v>356</v>
      </c>
      <c r="E84" s="51">
        <v>250000</v>
      </c>
    </row>
    <row r="85" spans="1:5" s="29" customFormat="1" x14ac:dyDescent="0.3">
      <c r="A85" s="31">
        <v>82</v>
      </c>
      <c r="B85" s="50" t="s">
        <v>357</v>
      </c>
      <c r="C85" s="32">
        <v>10</v>
      </c>
      <c r="D85" s="50" t="s">
        <v>356</v>
      </c>
      <c r="E85" s="51">
        <v>1000000</v>
      </c>
    </row>
    <row r="86" spans="1:5" s="29" customFormat="1" x14ac:dyDescent="0.3">
      <c r="A86" s="31">
        <v>83</v>
      </c>
      <c r="B86" s="50" t="s">
        <v>358</v>
      </c>
      <c r="C86" s="32">
        <v>10</v>
      </c>
      <c r="D86" s="50" t="s">
        <v>356</v>
      </c>
      <c r="E86" s="51">
        <v>700000</v>
      </c>
    </row>
    <row r="87" spans="1:5" s="29" customFormat="1" x14ac:dyDescent="0.3">
      <c r="A87" s="31">
        <v>84</v>
      </c>
      <c r="B87" s="50" t="s">
        <v>359</v>
      </c>
      <c r="C87" s="32">
        <v>1</v>
      </c>
      <c r="D87" s="50" t="s">
        <v>356</v>
      </c>
      <c r="E87" s="51" t="s">
        <v>360</v>
      </c>
    </row>
    <row r="88" spans="1:5" s="29" customFormat="1" x14ac:dyDescent="0.3">
      <c r="A88" s="31">
        <v>85</v>
      </c>
      <c r="B88" s="50" t="s">
        <v>361</v>
      </c>
      <c r="C88" s="32">
        <v>1</v>
      </c>
      <c r="D88" s="50" t="s">
        <v>356</v>
      </c>
      <c r="E88" s="51" t="s">
        <v>362</v>
      </c>
    </row>
    <row r="89" spans="1:5" s="29" customFormat="1" x14ac:dyDescent="0.3">
      <c r="A89" s="31">
        <v>86</v>
      </c>
      <c r="B89" s="50" t="s">
        <v>363</v>
      </c>
      <c r="C89" s="32">
        <v>1</v>
      </c>
      <c r="D89" s="50" t="s">
        <v>364</v>
      </c>
      <c r="E89" s="51" t="s">
        <v>365</v>
      </c>
    </row>
    <row r="90" spans="1:5" s="29" customFormat="1" x14ac:dyDescent="0.3">
      <c r="A90" s="31">
        <v>87</v>
      </c>
      <c r="B90" s="50" t="s">
        <v>366</v>
      </c>
      <c r="C90" s="32">
        <v>1</v>
      </c>
      <c r="D90" s="50" t="s">
        <v>364</v>
      </c>
      <c r="E90" s="51" t="s">
        <v>367</v>
      </c>
    </row>
    <row r="91" spans="1:5" s="29" customFormat="1" x14ac:dyDescent="0.3">
      <c r="A91" s="31">
        <v>88</v>
      </c>
      <c r="B91" s="50" t="s">
        <v>368</v>
      </c>
      <c r="C91" s="32">
        <v>1</v>
      </c>
      <c r="D91" s="50" t="s">
        <v>364</v>
      </c>
      <c r="E91" s="51" t="s">
        <v>369</v>
      </c>
    </row>
    <row r="92" spans="1:5" s="29" customFormat="1" x14ac:dyDescent="0.3">
      <c r="A92" s="31">
        <v>89</v>
      </c>
      <c r="B92" s="50" t="s">
        <v>370</v>
      </c>
      <c r="C92" s="32">
        <v>1</v>
      </c>
      <c r="D92" s="50" t="s">
        <v>364</v>
      </c>
      <c r="E92" s="51" t="s">
        <v>371</v>
      </c>
    </row>
    <row r="93" spans="1:5" s="29" customFormat="1" x14ac:dyDescent="0.3">
      <c r="A93" s="31">
        <v>90</v>
      </c>
      <c r="B93" s="50" t="s">
        <v>372</v>
      </c>
      <c r="C93" s="32">
        <v>1</v>
      </c>
      <c r="D93" s="50" t="s">
        <v>373</v>
      </c>
      <c r="E93" s="51" t="s">
        <v>374</v>
      </c>
    </row>
    <row r="94" spans="1:5" s="29" customFormat="1" x14ac:dyDescent="0.3">
      <c r="A94" s="31">
        <v>91</v>
      </c>
      <c r="B94" s="50" t="s">
        <v>375</v>
      </c>
      <c r="C94" s="32">
        <v>1</v>
      </c>
      <c r="D94" s="50" t="s">
        <v>373</v>
      </c>
      <c r="E94" s="51" t="s">
        <v>376</v>
      </c>
    </row>
    <row r="95" spans="1:5" s="29" customFormat="1" x14ac:dyDescent="0.3">
      <c r="A95" s="31">
        <v>92</v>
      </c>
      <c r="B95" s="50" t="s">
        <v>377</v>
      </c>
      <c r="C95" s="32">
        <v>1</v>
      </c>
      <c r="D95" s="50" t="s">
        <v>373</v>
      </c>
      <c r="E95" s="51" t="s">
        <v>376</v>
      </c>
    </row>
    <row r="96" spans="1:5" s="29" customFormat="1" x14ac:dyDescent="0.3">
      <c r="A96" s="31">
        <v>93</v>
      </c>
      <c r="B96" s="50" t="s">
        <v>378</v>
      </c>
      <c r="C96" s="32">
        <v>1</v>
      </c>
      <c r="D96" s="50" t="s">
        <v>373</v>
      </c>
      <c r="E96" s="51" t="s">
        <v>376</v>
      </c>
    </row>
    <row r="97" spans="1:5" s="29" customFormat="1" x14ac:dyDescent="0.3">
      <c r="A97" s="31">
        <v>94</v>
      </c>
      <c r="B97" s="50" t="s">
        <v>379</v>
      </c>
      <c r="C97" s="32">
        <v>1</v>
      </c>
      <c r="D97" s="50" t="s">
        <v>373</v>
      </c>
      <c r="E97" s="51" t="s">
        <v>376</v>
      </c>
    </row>
    <row r="98" spans="1:5" s="29" customFormat="1" x14ac:dyDescent="0.3">
      <c r="A98" s="31">
        <v>95</v>
      </c>
      <c r="B98" s="50" t="s">
        <v>380</v>
      </c>
      <c r="C98" s="32">
        <v>1</v>
      </c>
      <c r="D98" s="50" t="s">
        <v>373</v>
      </c>
      <c r="E98" s="51" t="s">
        <v>376</v>
      </c>
    </row>
    <row r="99" spans="1:5" s="29" customFormat="1" x14ac:dyDescent="0.3">
      <c r="A99" s="31">
        <v>96</v>
      </c>
      <c r="B99" s="50" t="s">
        <v>381</v>
      </c>
      <c r="C99" s="32">
        <v>2</v>
      </c>
      <c r="D99" s="50" t="s">
        <v>382</v>
      </c>
      <c r="E99" s="51">
        <v>133200</v>
      </c>
    </row>
    <row r="100" spans="1:5" s="29" customFormat="1" x14ac:dyDescent="0.3">
      <c r="A100" s="31">
        <v>97</v>
      </c>
      <c r="B100" s="50" t="s">
        <v>383</v>
      </c>
      <c r="C100" s="32">
        <v>1</v>
      </c>
      <c r="D100" s="50" t="s">
        <v>384</v>
      </c>
      <c r="E100" s="51" t="s">
        <v>385</v>
      </c>
    </row>
    <row r="101" spans="1:5" s="29" customFormat="1" x14ac:dyDescent="0.3">
      <c r="A101" s="31">
        <v>98</v>
      </c>
      <c r="B101" s="50" t="s">
        <v>386</v>
      </c>
      <c r="C101" s="32">
        <v>1</v>
      </c>
      <c r="D101" s="50" t="s">
        <v>384</v>
      </c>
      <c r="E101" s="51" t="s">
        <v>387</v>
      </c>
    </row>
    <row r="102" spans="1:5" s="29" customFormat="1" x14ac:dyDescent="0.3">
      <c r="A102" s="31">
        <v>99</v>
      </c>
      <c r="B102" s="50" t="s">
        <v>388</v>
      </c>
      <c r="C102" s="32">
        <v>1</v>
      </c>
      <c r="D102" s="50" t="s">
        <v>384</v>
      </c>
      <c r="E102" s="51" t="s">
        <v>389</v>
      </c>
    </row>
    <row r="103" spans="1:5" s="29" customFormat="1" x14ac:dyDescent="0.3">
      <c r="A103" s="31">
        <v>100</v>
      </c>
      <c r="B103" s="50" t="s">
        <v>390</v>
      </c>
      <c r="C103" s="32">
        <v>1</v>
      </c>
      <c r="D103" s="50" t="s">
        <v>384</v>
      </c>
      <c r="E103" s="51" t="s">
        <v>391</v>
      </c>
    </row>
    <row r="104" spans="1:5" s="29" customFormat="1" x14ac:dyDescent="0.3">
      <c r="A104" s="31">
        <v>101</v>
      </c>
      <c r="B104" s="50" t="s">
        <v>392</v>
      </c>
      <c r="C104" s="32">
        <v>1</v>
      </c>
      <c r="D104" s="50" t="s">
        <v>384</v>
      </c>
      <c r="E104" s="51" t="s">
        <v>393</v>
      </c>
    </row>
    <row r="105" spans="1:5" s="29" customFormat="1" x14ac:dyDescent="0.3">
      <c r="A105" s="31">
        <v>102</v>
      </c>
      <c r="B105" s="50" t="s">
        <v>394</v>
      </c>
      <c r="C105" s="32">
        <v>1</v>
      </c>
      <c r="D105" s="50" t="s">
        <v>395</v>
      </c>
      <c r="E105" s="51" t="s">
        <v>396</v>
      </c>
    </row>
    <row r="106" spans="1:5" s="29" customFormat="1" x14ac:dyDescent="0.3">
      <c r="A106" s="31">
        <v>103</v>
      </c>
      <c r="B106" s="50" t="s">
        <v>397</v>
      </c>
      <c r="C106" s="32">
        <v>8</v>
      </c>
      <c r="D106" s="50" t="s">
        <v>395</v>
      </c>
      <c r="E106" s="51">
        <v>262400</v>
      </c>
    </row>
    <row r="107" spans="1:5" s="29" customFormat="1" x14ac:dyDescent="0.3">
      <c r="A107" s="31">
        <v>104</v>
      </c>
      <c r="B107" s="50" t="s">
        <v>394</v>
      </c>
      <c r="C107" s="32">
        <v>7</v>
      </c>
      <c r="D107" s="50" t="s">
        <v>395</v>
      </c>
      <c r="E107" s="51">
        <v>216174</v>
      </c>
    </row>
    <row r="108" spans="1:5" s="29" customFormat="1" x14ac:dyDescent="0.3">
      <c r="A108" s="31">
        <v>105</v>
      </c>
      <c r="B108" s="50" t="s">
        <v>398</v>
      </c>
      <c r="C108" s="32">
        <v>8</v>
      </c>
      <c r="D108" s="50" t="s">
        <v>395</v>
      </c>
      <c r="E108" s="51">
        <v>528896</v>
      </c>
    </row>
    <row r="109" spans="1:5" s="29" customFormat="1" x14ac:dyDescent="0.3">
      <c r="A109" s="31">
        <v>106</v>
      </c>
      <c r="B109" s="50" t="s">
        <v>399</v>
      </c>
      <c r="C109" s="32">
        <v>1</v>
      </c>
      <c r="D109" s="50" t="s">
        <v>395</v>
      </c>
      <c r="E109" s="51" t="s">
        <v>400</v>
      </c>
    </row>
    <row r="110" spans="1:5" s="29" customFormat="1" x14ac:dyDescent="0.3">
      <c r="A110" s="31">
        <v>107</v>
      </c>
      <c r="B110" s="50" t="s">
        <v>401</v>
      </c>
      <c r="C110" s="32">
        <v>8</v>
      </c>
      <c r="D110" s="50" t="s">
        <v>395</v>
      </c>
      <c r="E110" s="51">
        <v>239200</v>
      </c>
    </row>
    <row r="111" spans="1:5" s="29" customFormat="1" x14ac:dyDescent="0.3">
      <c r="A111" s="31">
        <v>108</v>
      </c>
      <c r="B111" s="50" t="s">
        <v>402</v>
      </c>
      <c r="C111" s="32">
        <v>8</v>
      </c>
      <c r="D111" s="50" t="s">
        <v>395</v>
      </c>
      <c r="E111" s="51">
        <v>439200</v>
      </c>
    </row>
    <row r="112" spans="1:5" s="29" customFormat="1" x14ac:dyDescent="0.3">
      <c r="A112" s="31">
        <v>109</v>
      </c>
      <c r="B112" s="50" t="s">
        <v>403</v>
      </c>
      <c r="C112" s="32">
        <v>4</v>
      </c>
      <c r="D112" s="50" t="s">
        <v>395</v>
      </c>
      <c r="E112" s="51">
        <v>239800</v>
      </c>
    </row>
    <row r="113" spans="1:5" s="29" customFormat="1" x14ac:dyDescent="0.3">
      <c r="A113" s="31">
        <v>110</v>
      </c>
      <c r="B113" s="50" t="s">
        <v>404</v>
      </c>
      <c r="C113" s="32">
        <v>1</v>
      </c>
      <c r="D113" s="50" t="s">
        <v>405</v>
      </c>
      <c r="E113" s="51" t="s">
        <v>406</v>
      </c>
    </row>
    <row r="114" spans="1:5" s="29" customFormat="1" x14ac:dyDescent="0.3">
      <c r="A114" s="31">
        <v>111</v>
      </c>
      <c r="B114" s="50" t="s">
        <v>407</v>
      </c>
      <c r="C114" s="32">
        <v>1</v>
      </c>
      <c r="D114" s="50" t="s">
        <v>405</v>
      </c>
      <c r="E114" s="51" t="s">
        <v>408</v>
      </c>
    </row>
    <row r="115" spans="1:5" s="29" customFormat="1" x14ac:dyDescent="0.3">
      <c r="A115" s="31">
        <v>112</v>
      </c>
      <c r="B115" s="50" t="s">
        <v>409</v>
      </c>
      <c r="C115" s="32">
        <v>1</v>
      </c>
      <c r="D115" s="50" t="s">
        <v>405</v>
      </c>
      <c r="E115" s="51" t="s">
        <v>410</v>
      </c>
    </row>
    <row r="116" spans="1:5" s="29" customFormat="1" x14ac:dyDescent="0.3">
      <c r="A116" s="31">
        <v>113</v>
      </c>
      <c r="B116" s="50" t="s">
        <v>411</v>
      </c>
      <c r="C116" s="32">
        <v>1</v>
      </c>
      <c r="D116" s="50" t="s">
        <v>412</v>
      </c>
      <c r="E116" s="51" t="s">
        <v>413</v>
      </c>
    </row>
    <row r="117" spans="1:5" s="29" customFormat="1" x14ac:dyDescent="0.3">
      <c r="A117" s="31">
        <v>114</v>
      </c>
      <c r="B117" s="50" t="s">
        <v>414</v>
      </c>
      <c r="C117" s="32">
        <v>1</v>
      </c>
      <c r="D117" s="50" t="s">
        <v>412</v>
      </c>
      <c r="E117" s="51" t="s">
        <v>307</v>
      </c>
    </row>
    <row r="118" spans="1:5" s="29" customFormat="1" x14ac:dyDescent="0.3">
      <c r="A118" s="31">
        <v>115</v>
      </c>
      <c r="B118" s="50" t="s">
        <v>415</v>
      </c>
      <c r="C118" s="32">
        <v>2</v>
      </c>
      <c r="D118" s="50" t="s">
        <v>412</v>
      </c>
      <c r="E118" s="51">
        <v>420000</v>
      </c>
    </row>
    <row r="119" spans="1:5" s="29" customFormat="1" x14ac:dyDescent="0.3">
      <c r="A119" s="31">
        <v>116</v>
      </c>
      <c r="B119" s="50" t="s">
        <v>416</v>
      </c>
      <c r="C119" s="32">
        <v>1</v>
      </c>
      <c r="D119" s="50" t="s">
        <v>412</v>
      </c>
      <c r="E119" s="51" t="s">
        <v>417</v>
      </c>
    </row>
    <row r="120" spans="1:5" s="29" customFormat="1" x14ac:dyDescent="0.3">
      <c r="A120" s="31">
        <v>117</v>
      </c>
      <c r="B120" s="50" t="s">
        <v>418</v>
      </c>
      <c r="C120" s="32">
        <v>1</v>
      </c>
      <c r="D120" s="50" t="s">
        <v>419</v>
      </c>
      <c r="E120" s="51" t="s">
        <v>420</v>
      </c>
    </row>
    <row r="121" spans="1:5" s="29" customFormat="1" x14ac:dyDescent="0.3">
      <c r="A121" s="31">
        <v>118</v>
      </c>
      <c r="B121" s="50" t="s">
        <v>10</v>
      </c>
      <c r="C121" s="32">
        <v>1</v>
      </c>
      <c r="D121" s="50" t="s">
        <v>421</v>
      </c>
      <c r="E121" s="51" t="s">
        <v>422</v>
      </c>
    </row>
    <row r="122" spans="1:5" s="29" customFormat="1" x14ac:dyDescent="0.3">
      <c r="A122" s="31">
        <v>119</v>
      </c>
      <c r="B122" s="50" t="s">
        <v>423</v>
      </c>
      <c r="C122" s="32">
        <v>1</v>
      </c>
      <c r="D122" s="50" t="s">
        <v>421</v>
      </c>
      <c r="E122" s="51" t="s">
        <v>424</v>
      </c>
    </row>
    <row r="123" spans="1:5" s="29" customFormat="1" x14ac:dyDescent="0.3">
      <c r="A123" s="31">
        <v>120</v>
      </c>
      <c r="B123" s="50" t="s">
        <v>425</v>
      </c>
      <c r="C123" s="32">
        <v>1</v>
      </c>
      <c r="D123" s="50" t="s">
        <v>426</v>
      </c>
      <c r="E123" s="51" t="s">
        <v>427</v>
      </c>
    </row>
    <row r="124" spans="1:5" s="29" customFormat="1" x14ac:dyDescent="0.3">
      <c r="A124" s="31">
        <v>121</v>
      </c>
      <c r="B124" s="50" t="s">
        <v>428</v>
      </c>
      <c r="C124" s="32">
        <v>1</v>
      </c>
      <c r="D124" s="50" t="s">
        <v>429</v>
      </c>
      <c r="E124" s="51" t="s">
        <v>430</v>
      </c>
    </row>
    <row r="125" spans="1:5" s="29" customFormat="1" x14ac:dyDescent="0.3">
      <c r="A125" s="31">
        <v>122</v>
      </c>
      <c r="B125" s="50" t="s">
        <v>24</v>
      </c>
      <c r="C125" s="32">
        <v>1</v>
      </c>
      <c r="D125" s="50" t="s">
        <v>429</v>
      </c>
      <c r="E125" s="51" t="s">
        <v>431</v>
      </c>
    </row>
    <row r="126" spans="1:5" s="29" customFormat="1" x14ac:dyDescent="0.3">
      <c r="A126" s="31">
        <v>123</v>
      </c>
      <c r="B126" s="50" t="s">
        <v>432</v>
      </c>
      <c r="C126" s="32">
        <v>1</v>
      </c>
      <c r="D126" s="50" t="s">
        <v>433</v>
      </c>
      <c r="E126" s="51" t="s">
        <v>434</v>
      </c>
    </row>
    <row r="127" spans="1:5" s="29" customFormat="1" x14ac:dyDescent="0.3">
      <c r="A127" s="31">
        <v>124</v>
      </c>
      <c r="B127" s="50" t="s">
        <v>435</v>
      </c>
      <c r="C127" s="32">
        <v>1</v>
      </c>
      <c r="D127" s="50" t="s">
        <v>433</v>
      </c>
      <c r="E127" s="51" t="s">
        <v>436</v>
      </c>
    </row>
    <row r="128" spans="1:5" s="29" customFormat="1" x14ac:dyDescent="0.3">
      <c r="A128" s="31">
        <v>125</v>
      </c>
      <c r="B128" s="50" t="s">
        <v>437</v>
      </c>
      <c r="C128" s="32">
        <v>1</v>
      </c>
      <c r="D128" s="50" t="s">
        <v>433</v>
      </c>
      <c r="E128" s="51" t="s">
        <v>438</v>
      </c>
    </row>
    <row r="129" spans="1:5" s="29" customFormat="1" x14ac:dyDescent="0.3">
      <c r="A129" s="31">
        <v>126</v>
      </c>
      <c r="B129" s="50" t="s">
        <v>5</v>
      </c>
      <c r="C129" s="32">
        <v>1</v>
      </c>
      <c r="D129" s="50" t="s">
        <v>433</v>
      </c>
      <c r="E129" s="51" t="s">
        <v>439</v>
      </c>
    </row>
    <row r="130" spans="1:5" s="29" customFormat="1" x14ac:dyDescent="0.3">
      <c r="A130" s="31">
        <v>127</v>
      </c>
      <c r="B130" s="50" t="s">
        <v>414</v>
      </c>
      <c r="C130" s="32">
        <v>1</v>
      </c>
      <c r="D130" s="50" t="s">
        <v>433</v>
      </c>
      <c r="E130" s="51" t="s">
        <v>440</v>
      </c>
    </row>
    <row r="131" spans="1:5" s="29" customFormat="1" x14ac:dyDescent="0.3">
      <c r="A131" s="31">
        <v>128</v>
      </c>
      <c r="B131" s="50" t="s">
        <v>441</v>
      </c>
      <c r="C131" s="32">
        <v>1</v>
      </c>
      <c r="D131" s="50" t="s">
        <v>433</v>
      </c>
      <c r="E131" s="51" t="s">
        <v>442</v>
      </c>
    </row>
    <row r="132" spans="1:5" s="29" customFormat="1" x14ac:dyDescent="0.3">
      <c r="A132" s="31">
        <v>129</v>
      </c>
      <c r="B132" s="50" t="s">
        <v>12</v>
      </c>
      <c r="C132" s="32">
        <v>1</v>
      </c>
      <c r="D132" s="50" t="s">
        <v>433</v>
      </c>
      <c r="E132" s="51" t="s">
        <v>443</v>
      </c>
    </row>
    <row r="133" spans="1:5" s="29" customFormat="1" x14ac:dyDescent="0.3">
      <c r="A133" s="31">
        <v>130</v>
      </c>
      <c r="B133" s="50" t="s">
        <v>444</v>
      </c>
      <c r="C133" s="32">
        <v>1</v>
      </c>
      <c r="D133" s="50" t="s">
        <v>433</v>
      </c>
      <c r="E133" s="51" t="s">
        <v>445</v>
      </c>
    </row>
    <row r="134" spans="1:5" s="29" customFormat="1" x14ac:dyDescent="0.3">
      <c r="A134" s="31">
        <v>131</v>
      </c>
      <c r="B134" s="50" t="s">
        <v>446</v>
      </c>
      <c r="C134" s="32">
        <v>16</v>
      </c>
      <c r="D134" s="50" t="s">
        <v>433</v>
      </c>
      <c r="E134" s="51">
        <v>1240000</v>
      </c>
    </row>
    <row r="135" spans="1:5" s="29" customFormat="1" x14ac:dyDescent="0.3">
      <c r="A135" s="31">
        <v>132</v>
      </c>
      <c r="B135" s="50" t="s">
        <v>447</v>
      </c>
      <c r="C135" s="32">
        <v>2</v>
      </c>
      <c r="D135" s="50" t="s">
        <v>433</v>
      </c>
      <c r="E135" s="51">
        <v>1895000</v>
      </c>
    </row>
    <row r="136" spans="1:5" s="29" customFormat="1" x14ac:dyDescent="0.3">
      <c r="A136" s="31">
        <v>133</v>
      </c>
      <c r="B136" s="50" t="s">
        <v>448</v>
      </c>
      <c r="C136" s="32">
        <v>9</v>
      </c>
      <c r="D136" s="50" t="s">
        <v>433</v>
      </c>
      <c r="E136" s="51">
        <v>1350000</v>
      </c>
    </row>
    <row r="137" spans="1:5" s="29" customFormat="1" x14ac:dyDescent="0.3">
      <c r="A137" s="31">
        <v>134</v>
      </c>
      <c r="B137" s="50" t="s">
        <v>449</v>
      </c>
      <c r="C137" s="32">
        <v>1</v>
      </c>
      <c r="D137" s="50" t="s">
        <v>433</v>
      </c>
      <c r="E137" s="51" t="s">
        <v>450</v>
      </c>
    </row>
    <row r="138" spans="1:5" s="29" customFormat="1" x14ac:dyDescent="0.3">
      <c r="A138" s="31">
        <v>135</v>
      </c>
      <c r="B138" s="50" t="s">
        <v>451</v>
      </c>
      <c r="C138" s="32">
        <v>30</v>
      </c>
      <c r="D138" s="50" t="s">
        <v>452</v>
      </c>
      <c r="E138" s="51">
        <v>2713830</v>
      </c>
    </row>
    <row r="139" spans="1:5" s="29" customFormat="1" x14ac:dyDescent="0.3">
      <c r="A139" s="31">
        <v>136</v>
      </c>
      <c r="B139" s="50" t="s">
        <v>6</v>
      </c>
      <c r="C139" s="32">
        <v>4</v>
      </c>
      <c r="D139" s="50" t="s">
        <v>452</v>
      </c>
      <c r="E139" s="51">
        <v>500000</v>
      </c>
    </row>
    <row r="140" spans="1:5" s="29" customFormat="1" x14ac:dyDescent="0.3">
      <c r="A140" s="31">
        <v>137</v>
      </c>
      <c r="B140" s="50" t="s">
        <v>453</v>
      </c>
      <c r="C140" s="32">
        <v>1</v>
      </c>
      <c r="D140" s="50" t="s">
        <v>454</v>
      </c>
      <c r="E140" s="51" t="s">
        <v>455</v>
      </c>
    </row>
    <row r="141" spans="1:5" s="29" customFormat="1" x14ac:dyDescent="0.3">
      <c r="A141" s="31">
        <v>138</v>
      </c>
      <c r="B141" s="50" t="s">
        <v>22</v>
      </c>
      <c r="C141" s="32">
        <v>22</v>
      </c>
      <c r="D141" s="50" t="s">
        <v>454</v>
      </c>
      <c r="E141" s="51">
        <v>8049074</v>
      </c>
    </row>
    <row r="142" spans="1:5" s="29" customFormat="1" x14ac:dyDescent="0.3">
      <c r="A142" s="31">
        <v>139</v>
      </c>
      <c r="B142" s="50" t="s">
        <v>456</v>
      </c>
      <c r="C142" s="32">
        <v>1</v>
      </c>
      <c r="D142" s="50" t="s">
        <v>454</v>
      </c>
      <c r="E142" s="51" t="s">
        <v>457</v>
      </c>
    </row>
    <row r="143" spans="1:5" s="29" customFormat="1" x14ac:dyDescent="0.3">
      <c r="A143" s="31">
        <v>140</v>
      </c>
      <c r="B143" s="50" t="s">
        <v>458</v>
      </c>
      <c r="C143" s="32">
        <v>1</v>
      </c>
      <c r="D143" s="50" t="s">
        <v>454</v>
      </c>
      <c r="E143" s="51" t="s">
        <v>459</v>
      </c>
    </row>
    <row r="144" spans="1:5" s="29" customFormat="1" x14ac:dyDescent="0.3">
      <c r="A144" s="31">
        <v>141</v>
      </c>
      <c r="B144" s="50" t="s">
        <v>460</v>
      </c>
      <c r="C144" s="32">
        <v>1</v>
      </c>
      <c r="D144" s="50" t="s">
        <v>461</v>
      </c>
      <c r="E144" s="51" t="s">
        <v>462</v>
      </c>
    </row>
    <row r="145" spans="1:5" s="29" customFormat="1" x14ac:dyDescent="0.3">
      <c r="A145" s="31">
        <v>142</v>
      </c>
      <c r="B145" s="50" t="s">
        <v>463</v>
      </c>
      <c r="C145" s="32">
        <v>4</v>
      </c>
      <c r="D145" s="50" t="s">
        <v>464</v>
      </c>
      <c r="E145" s="51">
        <v>4933620</v>
      </c>
    </row>
    <row r="146" spans="1:5" s="29" customFormat="1" x14ac:dyDescent="0.3">
      <c r="A146" s="31">
        <v>143</v>
      </c>
      <c r="B146" s="50" t="s">
        <v>465</v>
      </c>
      <c r="C146" s="32">
        <v>1</v>
      </c>
      <c r="D146" s="50" t="s">
        <v>466</v>
      </c>
      <c r="E146" s="51" t="s">
        <v>467</v>
      </c>
    </row>
  </sheetData>
  <mergeCells count="1">
    <mergeCell ref="A1:E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11</vt:i4>
      </vt:variant>
    </vt:vector>
  </HeadingPairs>
  <TitlesOfParts>
    <vt:vector size="17" baseType="lpstr">
      <vt:lpstr>사무처</vt:lpstr>
      <vt:lpstr>중앙수련원</vt:lpstr>
      <vt:lpstr>평창수련원</vt:lpstr>
      <vt:lpstr>고흥센터</vt:lpstr>
      <vt:lpstr>김제센터</vt:lpstr>
      <vt:lpstr>영덕센터</vt:lpstr>
      <vt:lpstr>김제센터!Print_Area</vt:lpstr>
      <vt:lpstr>사무처!Print_Area</vt:lpstr>
      <vt:lpstr>영덕센터!Print_Area</vt:lpstr>
      <vt:lpstr>중앙수련원!Print_Area</vt:lpstr>
      <vt:lpstr>평창수련원!Print_Area</vt:lpstr>
      <vt:lpstr>고흥센터!Print_Titles</vt:lpstr>
      <vt:lpstr>김제센터!Print_Titles</vt:lpstr>
      <vt:lpstr>사무처!Print_Titles</vt:lpstr>
      <vt:lpstr>영덕센터!Print_Titles</vt:lpstr>
      <vt:lpstr>중앙수련원!Print_Titles</vt:lpstr>
      <vt:lpstr>평창수련원!Print_Titles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함영선</dc:creator>
  <cp:lastModifiedBy>USER</cp:lastModifiedBy>
  <cp:lastPrinted>2015-10-08T00:52:50Z</cp:lastPrinted>
  <dcterms:created xsi:type="dcterms:W3CDTF">2015-10-07T09:38:21Z</dcterms:created>
  <dcterms:modified xsi:type="dcterms:W3CDTF">2016-12-23T01:57:50Z</dcterms:modified>
</cp:coreProperties>
</file>